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640" windowHeight="11760" tabRatio="733"/>
  </bookViews>
  <sheets>
    <sheet name="стр. 2_5" sheetId="3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V74" i="3"/>
  <c r="BC74"/>
  <c r="AL74"/>
  <c r="EV60"/>
  <c r="EF60"/>
  <c r="EF89" s="1"/>
  <c r="EV58"/>
  <c r="BC73"/>
  <c r="Y73" s="1"/>
  <c r="BC66"/>
  <c r="BC65"/>
  <c r="BC58"/>
  <c r="AL70"/>
  <c r="AL67"/>
  <c r="AL58"/>
  <c r="AL66"/>
  <c r="AL65"/>
  <c r="Y65" s="1"/>
  <c r="DO70"/>
  <c r="DO67"/>
  <c r="DO82"/>
  <c r="Y82" s="1"/>
  <c r="CX36"/>
  <c r="DT36" s="1"/>
  <c r="CX35"/>
  <c r="CX28"/>
  <c r="DT28" s="1"/>
  <c r="CX37"/>
  <c r="CB37"/>
  <c r="CB29"/>
  <c r="CX26"/>
  <c r="DT26" s="1"/>
  <c r="CB26"/>
  <c r="CX23"/>
  <c r="DT23" s="1"/>
  <c r="CB23"/>
  <c r="EP7"/>
  <c r="DT21"/>
  <c r="DT19"/>
  <c r="DT48"/>
  <c r="DT47"/>
  <c r="DT46"/>
  <c r="DT45"/>
  <c r="DT44"/>
  <c r="DT43"/>
  <c r="DT42"/>
  <c r="DT41"/>
  <c r="DT40"/>
  <c r="DT39"/>
  <c r="DT38"/>
  <c r="DT37"/>
  <c r="DT35"/>
  <c r="DT34"/>
  <c r="DT33"/>
  <c r="DT32"/>
  <c r="DT31"/>
  <c r="DT30"/>
  <c r="DT27"/>
  <c r="DT25"/>
  <c r="DT24"/>
  <c r="DT22"/>
  <c r="DT20"/>
  <c r="Y59"/>
  <c r="Y61"/>
  <c r="Y62"/>
  <c r="Y63"/>
  <c r="Y64"/>
  <c r="Y68"/>
  <c r="Y69"/>
  <c r="Y71"/>
  <c r="Y72"/>
  <c r="Y75"/>
  <c r="Y76"/>
  <c r="Y77"/>
  <c r="Y78"/>
  <c r="Y79"/>
  <c r="Y80"/>
  <c r="Y81"/>
  <c r="Y83"/>
  <c r="Y84"/>
  <c r="Y85"/>
  <c r="Y86"/>
  <c r="Y87"/>
  <c r="Y88"/>
  <c r="CX89"/>
  <c r="CH89"/>
  <c r="BR89"/>
  <c r="CB49" l="1"/>
  <c r="EP25" s="1"/>
  <c r="DO60"/>
  <c r="BC60"/>
  <c r="EV89"/>
  <c r="Y70"/>
  <c r="DO89"/>
  <c r="BC89"/>
  <c r="Y66"/>
  <c r="CX29"/>
  <c r="DT29" s="1"/>
  <c r="AL60"/>
  <c r="Y60" s="1"/>
  <c r="DO74"/>
  <c r="Y74" s="1"/>
  <c r="Y58"/>
  <c r="Y67"/>
  <c r="CX49" l="1"/>
  <c r="AL89"/>
  <c r="Y89"/>
  <c r="BZ76" s="1"/>
  <c r="EP28"/>
  <c r="EP47"/>
  <c r="EP26"/>
  <c r="EP37"/>
  <c r="EP35"/>
  <c r="EP46"/>
  <c r="EP31"/>
  <c r="EP29"/>
  <c r="EP42"/>
  <c r="EP23"/>
  <c r="EP34"/>
  <c r="EP27"/>
  <c r="EP20"/>
  <c r="EP30"/>
  <c r="EP32"/>
  <c r="EP21"/>
  <c r="EP24"/>
  <c r="EP36"/>
  <c r="EP22"/>
  <c r="EP44"/>
  <c r="EP39"/>
  <c r="EP43"/>
  <c r="EP38"/>
  <c r="EP45"/>
  <c r="EP41"/>
  <c r="EP48"/>
  <c r="EP40"/>
  <c r="EP33"/>
  <c r="EP19"/>
  <c r="AU66" l="1"/>
  <c r="AU75"/>
  <c r="EN71"/>
  <c r="CP64"/>
  <c r="FD60"/>
  <c r="AF87"/>
  <c r="FD61"/>
  <c r="FD71"/>
  <c r="CP83"/>
  <c r="DX63"/>
  <c r="FD84"/>
  <c r="DX68"/>
  <c r="BJ63"/>
  <c r="BJ69"/>
  <c r="CP59"/>
  <c r="EN81"/>
  <c r="BZ80"/>
  <c r="BJ85"/>
  <c r="BJ58"/>
  <c r="CP84"/>
  <c r="CP74"/>
  <c r="AU65"/>
  <c r="BZ58"/>
  <c r="FD70"/>
  <c r="FD75"/>
  <c r="AF69"/>
  <c r="AU85"/>
  <c r="AF80"/>
  <c r="AF76"/>
  <c r="AU58"/>
  <c r="FD85"/>
  <c r="DX73"/>
  <c r="BZ61"/>
  <c r="DX78"/>
  <c r="BZ66"/>
  <c r="DX83"/>
  <c r="BZ71"/>
  <c r="EN62"/>
  <c r="AF78"/>
  <c r="DX58"/>
  <c r="EN76"/>
  <c r="CP69"/>
  <c r="AU61"/>
  <c r="CP79"/>
  <c r="FD80"/>
  <c r="BZ65"/>
  <c r="AU67"/>
  <c r="FD66"/>
  <c r="DX59"/>
  <c r="AF62"/>
  <c r="AU68"/>
  <c r="BJ82"/>
  <c r="FD65"/>
  <c r="CP88"/>
  <c r="BJ72"/>
  <c r="BJ68"/>
  <c r="AU79"/>
  <c r="AU76"/>
  <c r="AU73"/>
  <c r="FD58"/>
  <c r="DX77"/>
  <c r="DX82"/>
  <c r="BZ70"/>
  <c r="DX87"/>
  <c r="BZ75"/>
  <c r="EN66"/>
  <c r="BJ64"/>
  <c r="BJ65"/>
  <c r="AF73"/>
  <c r="BJ76"/>
  <c r="BJ77"/>
  <c r="CP58"/>
  <c r="EN67"/>
  <c r="BZ85"/>
  <c r="EN72"/>
  <c r="CP60"/>
  <c r="EN77"/>
  <c r="CP65"/>
  <c r="EN86"/>
  <c r="AF71"/>
  <c r="AU80"/>
  <c r="BJ71"/>
  <c r="AF70"/>
  <c r="AU60"/>
  <c r="BJ74"/>
  <c r="BJ80"/>
  <c r="AU71"/>
  <c r="AF79"/>
  <c r="AF86"/>
  <c r="BJ60"/>
  <c r="AF65"/>
  <c r="AF88"/>
  <c r="AF68"/>
  <c r="BJ62"/>
  <c r="BJ78"/>
  <c r="EN58"/>
  <c r="FD69"/>
  <c r="EN75"/>
  <c r="DX81"/>
  <c r="CP87"/>
  <c r="CP63"/>
  <c r="BZ69"/>
  <c r="FD74"/>
  <c r="EN80"/>
  <c r="DX86"/>
  <c r="DX62"/>
  <c r="CP68"/>
  <c r="BZ74"/>
  <c r="FD79"/>
  <c r="EN85"/>
  <c r="EN61"/>
  <c r="DX67"/>
  <c r="CP73"/>
  <c r="BZ79"/>
  <c r="FD88"/>
  <c r="FD64"/>
  <c r="EN70"/>
  <c r="DX76"/>
  <c r="CP82"/>
  <c r="BZ88"/>
  <c r="BZ64"/>
  <c r="CP78"/>
  <c r="BZ84"/>
  <c r="AF85"/>
  <c r="BJ70"/>
  <c r="AF75"/>
  <c r="AU64"/>
  <c r="BJ75"/>
  <c r="AU74"/>
  <c r="AF61"/>
  <c r="BJ79"/>
  <c r="FD73"/>
  <c r="DX85"/>
  <c r="CP67"/>
  <c r="FD78"/>
  <c r="EN60"/>
  <c r="CP72"/>
  <c r="FD83"/>
  <c r="EN65"/>
  <c r="CP77"/>
  <c r="BZ59"/>
  <c r="EN74"/>
  <c r="CP86"/>
  <c r="CP62"/>
  <c r="AU83"/>
  <c r="AU88"/>
  <c r="AU63"/>
  <c r="AF81"/>
  <c r="AU84"/>
  <c r="AF64"/>
  <c r="BJ83"/>
  <c r="AU81"/>
  <c r="BJ66"/>
  <c r="BJ73"/>
  <c r="BJ81"/>
  <c r="AF63"/>
  <c r="AU59"/>
  <c r="FD77"/>
  <c r="EN83"/>
  <c r="EN59"/>
  <c r="DX65"/>
  <c r="CP71"/>
  <c r="BZ77"/>
  <c r="FD82"/>
  <c r="EN88"/>
  <c r="EN64"/>
  <c r="DX70"/>
  <c r="CP76"/>
  <c r="BZ82"/>
  <c r="FD87"/>
  <c r="FD63"/>
  <c r="EN69"/>
  <c r="DX75"/>
  <c r="CP81"/>
  <c r="BZ87"/>
  <c r="BZ63"/>
  <c r="FD72"/>
  <c r="EN78"/>
  <c r="DX84"/>
  <c r="DX60"/>
  <c r="CP66"/>
  <c r="BZ72"/>
  <c r="DX72"/>
  <c r="BZ60"/>
  <c r="AF72"/>
  <c r="BJ61"/>
  <c r="AU78"/>
  <c r="AF60"/>
  <c r="BJ67"/>
  <c r="AU82"/>
  <c r="BJ88"/>
  <c r="BJ59"/>
  <c r="EN79"/>
  <c r="DX61"/>
  <c r="BZ73"/>
  <c r="EN84"/>
  <c r="DX66"/>
  <c r="BZ78"/>
  <c r="FD59"/>
  <c r="DX71"/>
  <c r="BZ83"/>
  <c r="FD68"/>
  <c r="DX80"/>
  <c r="BZ68"/>
  <c r="AF66"/>
  <c r="AU72"/>
  <c r="BJ84"/>
  <c r="AU77"/>
  <c r="BJ86"/>
  <c r="AF77"/>
  <c r="AF83"/>
  <c r="AF67"/>
  <c r="AF74"/>
  <c r="AU62"/>
  <c r="AU69"/>
  <c r="AU70"/>
  <c r="BJ87"/>
  <c r="AF84"/>
  <c r="AU86"/>
  <c r="AU87"/>
  <c r="AF82"/>
  <c r="AF58"/>
  <c r="AF59"/>
  <c r="FD81"/>
  <c r="EN87"/>
  <c r="EN63"/>
  <c r="DX69"/>
  <c r="CP75"/>
  <c r="BZ81"/>
  <c r="FD86"/>
  <c r="FD62"/>
  <c r="EN68"/>
  <c r="DX74"/>
  <c r="CP80"/>
  <c r="BZ86"/>
  <c r="BZ62"/>
  <c r="FD67"/>
  <c r="EN73"/>
  <c r="DX79"/>
  <c r="CP85"/>
  <c r="CP61"/>
  <c r="BZ67"/>
  <c r="FD76"/>
  <c r="EN82"/>
  <c r="DX88"/>
  <c r="DX64"/>
  <c r="CP70"/>
</calcChain>
</file>

<file path=xl/sharedStrings.xml><?xml version="1.0" encoding="utf-8"?>
<sst xmlns="http://schemas.openxmlformats.org/spreadsheetml/2006/main" count="471" uniqueCount="176">
  <si>
    <t>КОДЫ</t>
  </si>
  <si>
    <t xml:space="preserve">на 1 </t>
  </si>
  <si>
    <t>января</t>
  </si>
  <si>
    <t xml:space="preserve"> г.</t>
  </si>
  <si>
    <t>Дата</t>
  </si>
  <si>
    <t>по Сводному реестру</t>
  </si>
  <si>
    <t>ИНН</t>
  </si>
  <si>
    <t>Учреждение</t>
  </si>
  <si>
    <t>КПП</t>
  </si>
  <si>
    <t>Орган, осуществляющий функции и полномочия учредителя</t>
  </si>
  <si>
    <t>глава по БК</t>
  </si>
  <si>
    <t>Публично-правовое образование</t>
  </si>
  <si>
    <t>по ОКТМО</t>
  </si>
  <si>
    <t>Периодичность: годовая</t>
  </si>
  <si>
    <t>Руководитель (уполномоченное лицо) Учреждения</t>
  </si>
  <si>
    <t>(должность)</t>
  </si>
  <si>
    <t>(расшифровка подписи)</t>
  </si>
  <si>
    <t>Исполнитель</t>
  </si>
  <si>
    <t>(телефон)</t>
  </si>
  <si>
    <t>"</t>
  </si>
  <si>
    <t>Сведения о поступлениях и выплатах учреждения</t>
  </si>
  <si>
    <t>Единица измерения: руб.</t>
  </si>
  <si>
    <t>по ОКЕИ</t>
  </si>
  <si>
    <t>383</t>
  </si>
  <si>
    <t>Раздел 1. Сведения о поступлениях учреждения</t>
  </si>
  <si>
    <t xml:space="preserve">Наименование показателя </t>
  </si>
  <si>
    <t>Код 
строки</t>
  </si>
  <si>
    <t>Сумма поступлений</t>
  </si>
  <si>
    <t>Изменение, %</t>
  </si>
  <si>
    <t>Доля в общей сумме 
поступлений, %</t>
  </si>
  <si>
    <t>Субсидии на финансовое обеспечение выполнения государственного (муниципального) задания</t>
  </si>
  <si>
    <t>0100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</si>
  <si>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</si>
  <si>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0200</t>
  </si>
  <si>
    <t>Субсидии на иные цели</t>
  </si>
  <si>
    <t>0300</t>
  </si>
  <si>
    <t>Субсидии на осуществление капитальных вложений</t>
  </si>
  <si>
    <t>0400</t>
  </si>
  <si>
    <t>Гранты в форме субсидий, всего</t>
  </si>
  <si>
    <t>0500</t>
  </si>
  <si>
    <t>в том числе:
гранты в форме субсидий из федерального бюджета</t>
  </si>
  <si>
    <t>0501</t>
  </si>
  <si>
    <t>гранты в форме субсидий из бюджетов субъектов Российской Федерации и местных бюджетов</t>
  </si>
  <si>
    <t>0502</t>
  </si>
  <si>
    <t>Гранты, предоставляемые юридическими и физическими лицами (за исключением грантов в форме субсидий, предоставляемых  из бюджетов бюджетной системы Российской Федерации)</t>
  </si>
  <si>
    <t>0600</t>
  </si>
  <si>
    <t>из них:
гранты, предоставляемые юридическими лицами (операторами), источником финансового обеспечения 
которых являются субсидии и имущественные взносы, полученные из бюджетов бюджетной системы 
Российской Федерации</t>
  </si>
  <si>
    <t>0610</t>
  </si>
  <si>
    <t>Пожертвования и иные безвозмездные перечисления от физических и юридических лиц, в том числе иностранных организаций</t>
  </si>
  <si>
    <t>0700</t>
  </si>
  <si>
    <t>Доходы от приносящей доход деятельности, компенсаций затрат (за исключением доходов от собственности), 
всего</t>
  </si>
  <si>
    <t>0800</t>
  </si>
  <si>
    <t>в том числе:
доходы в виде платы за оказание услуг (выполнение работ) в рамках установленного государственного задания</t>
  </si>
  <si>
    <t>0801</t>
  </si>
  <si>
    <t>доходы от оказания услуг, выполнения работ, реализации готовой продукции сверх установленного государственного задания по видам деятельности, отнесенным в соответствии с учредительными документами 
к основным</t>
  </si>
  <si>
    <t>0802</t>
  </si>
  <si>
    <t>доходы от платы за пользование служебными жилыми помещениями и общежитиями, включающей плату 
за пользование и плату за содержание жилого помещения</t>
  </si>
  <si>
    <t>0803</t>
  </si>
  <si>
    <t>доходы от оказания услуг в рамках обязательного медицинского страхования</t>
  </si>
  <si>
    <t>0804</t>
  </si>
  <si>
    <t>доходы от оказания медицинских услуг, предоставляемых женщинам в период беременности, женщинам 
и новорожденным в период родов и в послеродовой период</t>
  </si>
  <si>
    <t>0805</t>
  </si>
  <si>
    <t>возмещение расходов, понесенных в связи с эксплуатацией имущества, находящегося в оперативном 
управлении учреждения</t>
  </si>
  <si>
    <t>0806</t>
  </si>
  <si>
    <t>прочие доходы от оказания услуг, выполнения работ, компенсации затрат учреждения, включая возмещение расходов по решению судов (возмещение судебных издержек)</t>
  </si>
  <si>
    <t>0807</t>
  </si>
  <si>
    <t>Доходы от собственности, всего</t>
  </si>
  <si>
    <t>0900</t>
  </si>
  <si>
    <t>доходы в виде арендной либо иной платы за передачу в возмездное пользование государственного (муниципального) имущества</t>
  </si>
  <si>
    <t>0901</t>
  </si>
  <si>
    <t>доходы от распоряжения правами на результаты интеллектуальной деятельности и средствами 
индивидуализации</t>
  </si>
  <si>
    <t>0902</t>
  </si>
  <si>
    <t>проценты по депозитам учреждения в кредитных организациях</t>
  </si>
  <si>
    <t>0903</t>
  </si>
  <si>
    <t>проценты по остаткам средств на счетах учреждения в кредитных организациях</t>
  </si>
  <si>
    <t>0904</t>
  </si>
  <si>
    <t>проценты, полученные от предоставления займов</t>
  </si>
  <si>
    <t>0905</t>
  </si>
  <si>
    <t>проценты по иным финансовым инструментам</t>
  </si>
  <si>
    <t>0906</t>
  </si>
  <si>
    <t>доходы в виде прибыли, приходящейся на доли в уставных (складочных) капиталах хозяйственных 
товариществ и обществ, или дивидендов по акциям, принадлежащим учреждению</t>
  </si>
  <si>
    <t>0907</t>
  </si>
  <si>
    <t>прочие доходы от использования имущества, находящегося в оперативном управлении учреждения</t>
  </si>
  <si>
    <t>0908</t>
  </si>
  <si>
    <t>Поступления доходов от штрафов, пеней, неустоек, возмещения ущерба</t>
  </si>
  <si>
    <t>1000</t>
  </si>
  <si>
    <t>Поступления доходов от выбытия нефинансовых активов</t>
  </si>
  <si>
    <t>1100</t>
  </si>
  <si>
    <t>Поступления доходов от выбытия финансовых активов</t>
  </si>
  <si>
    <t>1200</t>
  </si>
  <si>
    <t>Итого</t>
  </si>
  <si>
    <t>9000</t>
  </si>
  <si>
    <t>х</t>
  </si>
  <si>
    <t>Раздел 2.  Сведения о выплатах учреждения</t>
  </si>
  <si>
    <t>Код строки</t>
  </si>
  <si>
    <t>Сумма выплат за отчетный период, всего</t>
  </si>
  <si>
    <t>Доля в общей сумме выплат, %</t>
  </si>
  <si>
    <t>в том числе по источникам финансового обеспечения обязательств по выплатам</t>
  </si>
  <si>
    <t>за счет средств субсидии на выполнение государствен-ного задания</t>
  </si>
  <si>
    <t>доля в общей сумме выплат, отраженных 
в графе 3,
%</t>
  </si>
  <si>
    <t>за счет средств субсидии 
на иные цели</t>
  </si>
  <si>
    <t>за счет средств гранта в форме субсидии</t>
  </si>
  <si>
    <t>ОМС</t>
  </si>
  <si>
    <t>за счет средств от приносящей доход деятельности, всего</t>
  </si>
  <si>
    <t>из них:</t>
  </si>
  <si>
    <t>в том числе:</t>
  </si>
  <si>
    <t>за счет средств, полученных от оказания услуг, выполнения работ, реализации продукции</t>
  </si>
  <si>
    <t>за счет без-возмездных поступлений</t>
  </si>
  <si>
    <t>из федерального бюджета</t>
  </si>
  <si>
    <t>из бюджетов субъектов Российской Федерации и местных бюджетов</t>
  </si>
  <si>
    <t>Оплата труда и компенсационные выплаты работникам</t>
  </si>
  <si>
    <t>Взносы по обязательному социальному страхованию</t>
  </si>
  <si>
    <t>Приобретение товаров, работ, услуг, всего</t>
  </si>
  <si>
    <t>из них:
услуги связи</t>
  </si>
  <si>
    <t>0301</t>
  </si>
  <si>
    <t>транспортные услуги</t>
  </si>
  <si>
    <t>0302</t>
  </si>
  <si>
    <t>коммунальные услуги</t>
  </si>
  <si>
    <t>0303</t>
  </si>
  <si>
    <t>арендная плата за пользование 
имуществом</t>
  </si>
  <si>
    <t>0304</t>
  </si>
  <si>
    <t>работы, услуги по содержанию имущества</t>
  </si>
  <si>
    <t>0305</t>
  </si>
  <si>
    <t>прочие работы, услуги</t>
  </si>
  <si>
    <t>0306</t>
  </si>
  <si>
    <t>основные средства</t>
  </si>
  <si>
    <t>0307</t>
  </si>
  <si>
    <t>нематериальные активы</t>
  </si>
  <si>
    <t>0308</t>
  </si>
  <si>
    <t>непроизведенные активы</t>
  </si>
  <si>
    <t>0309</t>
  </si>
  <si>
    <t>материальные запасы</t>
  </si>
  <si>
    <t>0310</t>
  </si>
  <si>
    <t>Обслуживание долговых обязательств</t>
  </si>
  <si>
    <t>Безвозмездные 
перечисления организациям</t>
  </si>
  <si>
    <t>Социальное обеспечение</t>
  </si>
  <si>
    <t>Уплата налогов, сборов, прочих платежей в бюджет (за исключением взносов по обязательному социальному страхованию), всего</t>
  </si>
  <si>
    <t>из них:
налог на прибыль</t>
  </si>
  <si>
    <t>0701</t>
  </si>
  <si>
    <t>налог на добавленную стоимость</t>
  </si>
  <si>
    <t>0702</t>
  </si>
  <si>
    <t>налог на имущество организаций</t>
  </si>
  <si>
    <t>0703</t>
  </si>
  <si>
    <t>земельный налог</t>
  </si>
  <si>
    <t>0704</t>
  </si>
  <si>
    <t>транспортный налог</t>
  </si>
  <si>
    <t>0705</t>
  </si>
  <si>
    <t>водный налог</t>
  </si>
  <si>
    <t>0706</t>
  </si>
  <si>
    <t>государственные пошлины</t>
  </si>
  <si>
    <t>0707</t>
  </si>
  <si>
    <t>Приобретение финансовых активов, всего:</t>
  </si>
  <si>
    <t>из них:
приобретение ценных бумаг, кроме акций и иных форм участия в капитале</t>
  </si>
  <si>
    <t>приобретение акций и иные формы участия в капитале</t>
  </si>
  <si>
    <t>Иные выплаты, всего</t>
  </si>
  <si>
    <t>из них:
перечисление денежных обеспечений</t>
  </si>
  <si>
    <t>перечисление денежных средств на депозитные счета</t>
  </si>
  <si>
    <t>(подпись)</t>
  </si>
  <si>
    <t>(фамилия, инициалы)</t>
  </si>
  <si>
    <t>100,00%</t>
  </si>
  <si>
    <t>0,00</t>
  </si>
  <si>
    <t>0708</t>
  </si>
  <si>
    <t>прочие налоги, сборы, платежи в бюджет</t>
  </si>
  <si>
    <t>01.01.2024</t>
  </si>
  <si>
    <t>03321053</t>
  </si>
  <si>
    <t>235601001</t>
  </si>
  <si>
    <t>902</t>
  </si>
  <si>
    <t>АДМИНИСТРАЦИЯ МУНИЦИПАЛЬНОГО ОБРАЗОВАНИЯ УСТЬ-ЛАБИНСКИЙ РАЙОН</t>
  </si>
  <si>
    <t>муниципальное образование Усть-Лабинский район</t>
  </si>
  <si>
    <t>03657101001</t>
  </si>
  <si>
    <t>Руководитель</t>
  </si>
  <si>
    <t>за 2023 год (за отчетный финансовый год)</t>
  </si>
  <si>
    <t>за 2022 год (за год, предшествующий отчетному)</t>
  </si>
  <si>
    <t>24</t>
  </si>
  <si>
    <t>09</t>
  </si>
  <si>
    <t>Муниципальное бюджетное общеобразовательное учреждение средняя общеобразовательная школа № 14 имени В.А. Уварова муниципального образования Усть-Лабинский район</t>
  </si>
</sst>
</file>

<file path=xl/styles.xml><?xml version="1.0" encoding="utf-8"?>
<styleSheet xmlns="http://schemas.openxmlformats.org/spreadsheetml/2006/main">
  <numFmts count="1">
    <numFmt numFmtId="164" formatCode="\ * #,##0.00&quot; р. &quot;;\-* #,##0.00&quot; р. &quot;;\ * \-#&quot; р. &quot;;\ @\ "/>
  </numFmts>
  <fonts count="12">
    <font>
      <sz val="11"/>
      <color rgb="FF000000"/>
      <name val="Times New Roman"/>
      <family val="2"/>
      <charset val="1"/>
    </font>
    <font>
      <sz val="10"/>
      <name val="Arial Cyr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 Cyr"/>
      <charset val="1"/>
    </font>
    <font>
      <sz val="10"/>
      <name val="Arial"/>
      <family val="2"/>
      <charset val="204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sz val="7"/>
      <name val="Times New Roman"/>
      <family val="1"/>
      <charset val="1"/>
    </font>
    <font>
      <sz val="11"/>
      <color rgb="FF000000"/>
      <name val="Times New Roman"/>
      <family val="2"/>
      <charset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164" fontId="9" fillId="0" borderId="0" applyBorder="0" applyProtection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9" fillId="0" borderId="0"/>
    <xf numFmtId="0" fontId="1" fillId="0" borderId="0"/>
    <xf numFmtId="0" fontId="2" fillId="0" borderId="0"/>
    <xf numFmtId="0" fontId="4" fillId="0" borderId="0"/>
    <xf numFmtId="0" fontId="5" fillId="0" borderId="0"/>
  </cellStyleXfs>
  <cellXfs count="75">
    <xf numFmtId="0" fontId="0" fillId="0" borderId="0" xfId="0"/>
    <xf numFmtId="0" fontId="6" fillId="0" borderId="0" xfId="0" applyFont="1" applyAlignment="1">
      <alignment horizontal="right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7" fillId="0" borderId="0" xfId="16" applyFont="1" applyAlignment="1">
      <alignment horizontal="center" wrapText="1"/>
    </xf>
    <xf numFmtId="49" fontId="7" fillId="0" borderId="0" xfId="5" applyNumberFormat="1" applyFont="1" applyAlignment="1">
      <alignment horizontal="center" wrapText="1"/>
    </xf>
    <xf numFmtId="0" fontId="7" fillId="0" borderId="0" xfId="5" applyFont="1" applyAlignment="1">
      <alignment horizontal="left" wrapText="1"/>
    </xf>
    <xf numFmtId="0" fontId="7" fillId="0" borderId="0" xfId="5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49" fontId="7" fillId="0" borderId="0" xfId="5" applyNumberFormat="1" applyFont="1" applyAlignment="1">
      <alignment horizontal="right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7" fillId="0" borderId="0" xfId="16" applyFont="1" applyAlignment="1">
      <alignment horizontal="center" vertical="top" wrapText="1"/>
    </xf>
    <xf numFmtId="49" fontId="7" fillId="0" borderId="0" xfId="5" applyNumberFormat="1" applyFont="1" applyAlignment="1">
      <alignment horizontal="left" wrapText="1"/>
    </xf>
    <xf numFmtId="49" fontId="7" fillId="0" borderId="0" xfId="5" applyNumberFormat="1" applyFont="1" applyAlignment="1">
      <alignment horizontal="center" vertical="center" wrapText="1"/>
    </xf>
    <xf numFmtId="49" fontId="7" fillId="0" borderId="3" xfId="0" applyNumberFormat="1" applyFont="1" applyBorder="1" applyAlignment="1">
      <alignment wrapText="1"/>
    </xf>
    <xf numFmtId="0" fontId="7" fillId="0" borderId="0" xfId="5" applyFont="1" applyAlignment="1">
      <alignment wrapText="1"/>
    </xf>
    <xf numFmtId="0" fontId="7" fillId="0" borderId="0" xfId="5" applyFont="1" applyAlignment="1">
      <alignment horizontal="right" wrapText="1"/>
    </xf>
    <xf numFmtId="0" fontId="7" fillId="0" borderId="0" xfId="5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0" fillId="0" borderId="0" xfId="16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49" fontId="7" fillId="0" borderId="0" xfId="5" applyNumberFormat="1" applyFont="1" applyAlignment="1">
      <alignment horizontal="right" wrapText="1"/>
    </xf>
    <xf numFmtId="49" fontId="7" fillId="0" borderId="0" xfId="5" applyNumberFormat="1" applyFont="1" applyAlignment="1">
      <alignment horizontal="center" wrapText="1"/>
    </xf>
    <xf numFmtId="49" fontId="7" fillId="0" borderId="1" xfId="5" applyNumberFormat="1" applyFont="1" applyBorder="1" applyAlignment="1">
      <alignment horizontal="center" wrapText="1"/>
    </xf>
    <xf numFmtId="49" fontId="7" fillId="0" borderId="0" xfId="5" applyNumberFormat="1" applyFont="1" applyAlignment="1">
      <alignment horizontal="left" wrapText="1"/>
    </xf>
    <xf numFmtId="0" fontId="6" fillId="0" borderId="2" xfId="0" applyNumberFormat="1" applyFont="1" applyBorder="1" applyAlignment="1">
      <alignment horizontal="center" wrapText="1"/>
    </xf>
    <xf numFmtId="0" fontId="7" fillId="0" borderId="0" xfId="5" applyFont="1" applyAlignment="1">
      <alignment horizontal="left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0" xfId="5" applyFont="1" applyAlignment="1">
      <alignment horizontal="center" vertical="center" wrapText="1"/>
    </xf>
    <xf numFmtId="0" fontId="7" fillId="0" borderId="2" xfId="5" applyFont="1" applyBorder="1" applyAlignment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7" fillId="0" borderId="2" xfId="5" applyFont="1" applyBorder="1" applyAlignment="1">
      <alignment horizontal="center" vertical="top" wrapText="1"/>
    </xf>
    <xf numFmtId="0" fontId="7" fillId="0" borderId="2" xfId="5" applyFont="1" applyBorder="1" applyAlignment="1">
      <alignment horizontal="left" vertical="center" wrapText="1"/>
    </xf>
    <xf numFmtId="49" fontId="7" fillId="0" borderId="2" xfId="5" applyNumberFormat="1" applyFont="1" applyBorder="1" applyAlignment="1">
      <alignment horizontal="center" vertical="center" wrapText="1"/>
    </xf>
    <xf numFmtId="4" fontId="7" fillId="0" borderId="2" xfId="5" applyNumberFormat="1" applyFont="1" applyBorder="1" applyAlignment="1">
      <alignment horizontal="center" vertical="center" wrapText="1" shrinkToFit="1"/>
    </xf>
    <xf numFmtId="4" fontId="7" fillId="0" borderId="2" xfId="5" applyNumberFormat="1" applyFont="1" applyBorder="1" applyAlignment="1">
      <alignment horizontal="center" vertical="center" wrapText="1"/>
    </xf>
    <xf numFmtId="2" fontId="7" fillId="0" borderId="2" xfId="5" applyNumberFormat="1" applyFont="1" applyBorder="1" applyAlignment="1">
      <alignment horizontal="center" vertical="center" wrapText="1"/>
    </xf>
    <xf numFmtId="0" fontId="10" fillId="0" borderId="2" xfId="5" applyFont="1" applyBorder="1" applyAlignment="1">
      <alignment horizontal="right" vertical="center" wrapText="1"/>
    </xf>
    <xf numFmtId="49" fontId="10" fillId="0" borderId="2" xfId="5" applyNumberFormat="1" applyFont="1" applyBorder="1" applyAlignment="1">
      <alignment horizontal="center" vertical="center" wrapText="1"/>
    </xf>
    <xf numFmtId="4" fontId="10" fillId="0" borderId="2" xfId="5" applyNumberFormat="1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7" fillId="0" borderId="2" xfId="5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4" fontId="7" fillId="0" borderId="2" xfId="5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7" fillId="0" borderId="4" xfId="5" applyNumberFormat="1" applyFont="1" applyFill="1" applyBorder="1" applyAlignment="1">
      <alignment horizontal="center" vertical="center" wrapText="1"/>
    </xf>
    <xf numFmtId="4" fontId="7" fillId="0" borderId="3" xfId="5" applyNumberFormat="1" applyFont="1" applyFill="1" applyBorder="1" applyAlignment="1">
      <alignment horizontal="center" vertical="center" wrapText="1"/>
    </xf>
    <xf numFmtId="4" fontId="7" fillId="0" borderId="5" xfId="5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2" xfId="5" applyFont="1" applyBorder="1" applyAlignment="1">
      <alignment horizontal="left" wrapText="1"/>
    </xf>
    <xf numFmtId="4" fontId="10" fillId="0" borderId="2" xfId="5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49" fontId="7" fillId="0" borderId="1" xfId="0" applyNumberFormat="1" applyFont="1" applyBorder="1" applyAlignment="1">
      <alignment horizontal="left" wrapText="1"/>
    </xf>
  </cellXfs>
  <cellStyles count="36">
    <cellStyle name="Денежный 2" xfId="1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2 2" xfId="6"/>
    <cellStyle name="Обычный 3 2 3" xfId="7"/>
    <cellStyle name="Обычный 3 2_$158869_01d" xfId="8"/>
    <cellStyle name="Обычный 3 3" xfId="9"/>
    <cellStyle name="Обычный 3 3 2" xfId="10"/>
    <cellStyle name="Обычный 3 3 3" xfId="11"/>
    <cellStyle name="Обычный 3 3_$158869_03d" xfId="12"/>
    <cellStyle name="Обычный 3 4" xfId="13"/>
    <cellStyle name="Обычный 3 5" xfId="14"/>
    <cellStyle name="Обычный 3_$158869_01d" xfId="15"/>
    <cellStyle name="Обычный 4" xfId="16"/>
    <cellStyle name="Обычный 4 2" xfId="17"/>
    <cellStyle name="Обычный 4 3" xfId="18"/>
    <cellStyle name="Обычный 4_стр.1" xfId="19"/>
    <cellStyle name="Обычный 5" xfId="20"/>
    <cellStyle name="Обычный 5 2" xfId="21"/>
    <cellStyle name="Обычный 5 2 2" xfId="22"/>
    <cellStyle name="Обычный 5 2 2 2" xfId="23"/>
    <cellStyle name="Обычный 5 2 2_$158869_01d" xfId="24"/>
    <cellStyle name="Обычный 5 2 3" xfId="25"/>
    <cellStyle name="Обычный 5 2_$158869_01d" xfId="26"/>
    <cellStyle name="Обычный 5 3" xfId="27"/>
    <cellStyle name="Обычный 5_$158869_01d" xfId="28"/>
    <cellStyle name="Обычный 6" xfId="29"/>
    <cellStyle name="Обычный 6 2" xfId="30"/>
    <cellStyle name="Обычный 6 3" xfId="31"/>
    <cellStyle name="Обычный 6_стр.1" xfId="32"/>
    <cellStyle name="Обычный 7" xfId="33"/>
    <cellStyle name="Обычный 8" xfId="34"/>
    <cellStyle name="Стиль 1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J96"/>
  <sheetViews>
    <sheetView tabSelected="1" topLeftCell="E1" zoomScale="90" zoomScaleNormal="90" workbookViewId="0">
      <selection activeCell="AB9" sqref="AB9:DS9"/>
    </sheetView>
  </sheetViews>
  <sheetFormatPr defaultColWidth="1.7109375" defaultRowHeight="15"/>
  <cols>
    <col min="1" max="30" width="1.42578125" style="3" collapsed="1"/>
    <col min="31" max="31" width="4.7109375" style="3" customWidth="1" collapsed="1"/>
    <col min="32" max="60" width="1.42578125" style="3" collapsed="1"/>
    <col min="61" max="61" width="3.5703125" style="3" customWidth="1" collapsed="1"/>
    <col min="62" max="101" width="1.42578125" style="3" collapsed="1"/>
    <col min="102" max="102" width="4.140625" style="3" customWidth="1" collapsed="1"/>
    <col min="103" max="1024" width="1.42578125" style="3" collapsed="1"/>
    <col min="1025" max="16384" width="1.7109375" style="16" collapsed="1"/>
  </cols>
  <sheetData>
    <row r="2" spans="1:167" ht="12.75" customHeight="1">
      <c r="A2" s="31" t="s">
        <v>20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  <c r="BY2" s="31"/>
      <c r="BZ2" s="31"/>
      <c r="CA2" s="31"/>
      <c r="CB2" s="31"/>
      <c r="CC2" s="31"/>
      <c r="CD2" s="31"/>
      <c r="CE2" s="31"/>
      <c r="CF2" s="31"/>
      <c r="CG2" s="31"/>
      <c r="CH2" s="31"/>
      <c r="CI2" s="31"/>
      <c r="CJ2" s="31"/>
      <c r="CK2" s="31"/>
      <c r="CL2" s="31"/>
      <c r="CM2" s="31"/>
      <c r="CN2" s="31"/>
      <c r="CO2" s="31"/>
      <c r="CP2" s="31"/>
      <c r="CQ2" s="31"/>
      <c r="CR2" s="31"/>
      <c r="CS2" s="31"/>
      <c r="CT2" s="31"/>
      <c r="CU2" s="31"/>
      <c r="CV2" s="31"/>
      <c r="CW2" s="31"/>
      <c r="CX2" s="31"/>
      <c r="CY2" s="31"/>
      <c r="CZ2" s="31"/>
      <c r="DA2" s="31"/>
      <c r="DB2" s="31"/>
      <c r="DC2" s="31"/>
      <c r="DD2" s="31"/>
      <c r="DE2" s="31"/>
      <c r="DF2" s="31"/>
      <c r="DG2" s="31"/>
      <c r="DH2" s="31"/>
      <c r="DI2" s="31"/>
      <c r="DJ2" s="31"/>
      <c r="DK2" s="31"/>
      <c r="DL2" s="31"/>
      <c r="DM2" s="31"/>
      <c r="DN2" s="31"/>
      <c r="DO2" s="31"/>
      <c r="DP2" s="31"/>
      <c r="DQ2" s="31"/>
      <c r="DR2" s="31"/>
      <c r="DS2" s="31"/>
      <c r="DT2" s="31"/>
      <c r="DU2" s="31"/>
      <c r="DV2" s="31"/>
      <c r="DW2" s="31"/>
      <c r="DX2" s="31"/>
      <c r="DY2" s="31"/>
      <c r="DZ2" s="31"/>
      <c r="EA2" s="31"/>
      <c r="EB2" s="31"/>
      <c r="EC2" s="31"/>
      <c r="ED2" s="31"/>
      <c r="EE2" s="31"/>
      <c r="EF2" s="31"/>
      <c r="EG2" s="31"/>
      <c r="EH2" s="31"/>
      <c r="EI2" s="31"/>
      <c r="EJ2" s="31"/>
      <c r="EK2" s="31"/>
      <c r="EL2" s="31"/>
      <c r="EM2" s="31"/>
      <c r="EN2" s="31"/>
      <c r="EO2" s="31"/>
      <c r="EP2" s="31"/>
      <c r="EQ2" s="31"/>
      <c r="ER2" s="31"/>
      <c r="ES2" s="31"/>
      <c r="ET2" s="31"/>
      <c r="EU2" s="31"/>
      <c r="EV2" s="31"/>
      <c r="EW2" s="31"/>
      <c r="EX2" s="31"/>
      <c r="EY2" s="31"/>
      <c r="EZ2" s="31"/>
      <c r="FA2" s="31"/>
      <c r="FB2" s="31"/>
      <c r="FC2" s="31"/>
      <c r="FD2" s="31"/>
      <c r="FE2" s="31"/>
      <c r="FF2" s="31"/>
      <c r="FG2" s="31"/>
      <c r="FH2" s="31"/>
      <c r="FI2" s="31"/>
      <c r="FJ2" s="31"/>
      <c r="FK2" s="31"/>
    </row>
    <row r="3" spans="1:167">
      <c r="A3" s="2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20"/>
      <c r="FG3" s="20"/>
      <c r="FH3" s="20"/>
      <c r="FI3" s="20"/>
      <c r="FJ3" s="20"/>
      <c r="FK3" s="20"/>
    </row>
    <row r="4" spans="1:16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G4" s="6"/>
      <c r="EH4" s="6"/>
      <c r="EI4" s="6"/>
      <c r="EJ4" s="6"/>
      <c r="EK4" s="6"/>
      <c r="EL4" s="6"/>
      <c r="EM4" s="6"/>
      <c r="EN4" s="6"/>
      <c r="EO4" s="6"/>
      <c r="EP4" s="32" t="s">
        <v>0</v>
      </c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</row>
    <row r="5" spans="1:167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S5" s="33" t="s">
        <v>1</v>
      </c>
      <c r="BT5" s="33"/>
      <c r="BU5" s="33"/>
      <c r="BV5" s="33"/>
      <c r="BW5" s="33"/>
      <c r="BX5" s="34" t="s">
        <v>2</v>
      </c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5">
        <v>2024</v>
      </c>
      <c r="CL5" s="35"/>
      <c r="CM5" s="35"/>
      <c r="CN5" s="35"/>
      <c r="CO5" s="35"/>
      <c r="CP5" s="35"/>
      <c r="CQ5" s="36" t="s">
        <v>3</v>
      </c>
      <c r="CR5" s="36"/>
      <c r="CS5" s="3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33" t="s">
        <v>4</v>
      </c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6"/>
      <c r="EP5" s="29" t="s">
        <v>163</v>
      </c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</row>
    <row r="6" spans="1:167" ht="50.1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S6" s="15"/>
      <c r="BT6" s="15"/>
      <c r="BU6" s="15"/>
      <c r="BV6" s="15"/>
      <c r="BW6" s="15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15"/>
      <c r="CL6" s="15"/>
      <c r="CM6" s="15"/>
      <c r="CN6" s="15"/>
      <c r="CO6" s="15"/>
      <c r="CP6" s="15"/>
      <c r="CQ6" s="21"/>
      <c r="CR6" s="21"/>
      <c r="CS6" s="21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33" t="s">
        <v>5</v>
      </c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6"/>
      <c r="EP6" s="29" t="s">
        <v>164</v>
      </c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</row>
    <row r="7" spans="1:167" ht="50.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33" t="s">
        <v>6</v>
      </c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6"/>
      <c r="EP7" s="29" t="e">
        <f>#REF!</f>
        <v>#REF!</v>
      </c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</row>
    <row r="8" spans="1:167" ht="60" customHeight="1">
      <c r="A8" s="38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19"/>
      <c r="T8" s="19"/>
      <c r="U8" s="19"/>
      <c r="V8" s="19"/>
      <c r="W8" s="19"/>
      <c r="X8" s="19"/>
      <c r="Y8" s="19"/>
      <c r="Z8" s="19"/>
      <c r="AA8" s="19"/>
      <c r="AB8" s="30" t="s">
        <v>175</v>
      </c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4"/>
      <c r="DU8" s="4"/>
      <c r="DV8" s="4"/>
      <c r="DW8" s="4"/>
      <c r="DX8" s="4"/>
      <c r="DY8" s="28" t="s">
        <v>8</v>
      </c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10"/>
      <c r="EP8" s="29" t="s">
        <v>165</v>
      </c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</row>
    <row r="9" spans="1:167" ht="60" customHeight="1">
      <c r="A9" s="38" t="s">
        <v>9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19"/>
      <c r="T9" s="19"/>
      <c r="U9" s="19"/>
      <c r="V9" s="19"/>
      <c r="W9" s="19"/>
      <c r="X9" s="19"/>
      <c r="Y9" s="19"/>
      <c r="Z9" s="19"/>
      <c r="AA9" s="19"/>
      <c r="AB9" s="30" t="s">
        <v>167</v>
      </c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4"/>
      <c r="DU9" s="4"/>
      <c r="DV9" s="4"/>
      <c r="DW9" s="4"/>
      <c r="DX9" s="4"/>
      <c r="DY9" s="28" t="s">
        <v>10</v>
      </c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10"/>
      <c r="EP9" s="29" t="s">
        <v>166</v>
      </c>
      <c r="EQ9" s="29"/>
      <c r="ER9" s="29"/>
      <c r="ES9" s="29"/>
      <c r="ET9" s="29"/>
      <c r="EU9" s="29"/>
      <c r="EV9" s="29"/>
      <c r="EW9" s="29"/>
      <c r="EX9" s="29"/>
      <c r="EY9" s="29"/>
      <c r="EZ9" s="29"/>
      <c r="FA9" s="29"/>
      <c r="FB9" s="29"/>
      <c r="FC9" s="29"/>
      <c r="FD9" s="29"/>
      <c r="FE9" s="29"/>
      <c r="FF9" s="29"/>
      <c r="FG9" s="29"/>
      <c r="FH9" s="29"/>
      <c r="FI9" s="29"/>
      <c r="FJ9" s="29"/>
      <c r="FK9" s="29"/>
    </row>
    <row r="10" spans="1:167" hidden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8"/>
      <c r="T10" s="8"/>
      <c r="U10" s="8"/>
      <c r="V10" s="8"/>
      <c r="W10" s="8"/>
      <c r="X10" s="8"/>
      <c r="Y10" s="8"/>
      <c r="Z10" s="8"/>
      <c r="AA10" s="8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4"/>
      <c r="DU10" s="4"/>
      <c r="DV10" s="4"/>
      <c r="DW10" s="4"/>
      <c r="DX10" s="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2"/>
      <c r="EO10" s="10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167" ht="60" customHeight="1">
      <c r="A11" s="38" t="s">
        <v>11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19"/>
      <c r="T11" s="19"/>
      <c r="U11" s="19"/>
      <c r="V11" s="19"/>
      <c r="W11" s="19"/>
      <c r="X11" s="19"/>
      <c r="Y11" s="19"/>
      <c r="Z11" s="19"/>
      <c r="AA11" s="19"/>
      <c r="AB11" s="30" t="s">
        <v>168</v>
      </c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4"/>
      <c r="DU11" s="4"/>
      <c r="DV11" s="4"/>
      <c r="DW11" s="4"/>
      <c r="DX11" s="4"/>
      <c r="DY11" s="28" t="s">
        <v>12</v>
      </c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10"/>
      <c r="EP11" s="29" t="s">
        <v>169</v>
      </c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</row>
    <row r="12" spans="1:167">
      <c r="A12" s="42" t="s">
        <v>13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19"/>
      <c r="T12" s="19"/>
      <c r="U12" s="19"/>
      <c r="V12" s="19"/>
      <c r="W12" s="19"/>
      <c r="X12" s="19"/>
      <c r="Y12" s="11"/>
      <c r="Z12" s="19"/>
      <c r="AA12" s="19"/>
      <c r="AB12" s="19"/>
      <c r="AC12" s="19"/>
      <c r="AD12" s="19"/>
      <c r="AE12" s="19"/>
      <c r="AF12" s="19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22"/>
      <c r="DU12" s="22"/>
      <c r="DV12" s="22"/>
      <c r="DW12" s="22"/>
      <c r="DX12" s="22"/>
      <c r="DY12" s="22"/>
      <c r="DZ12" s="22"/>
      <c r="EA12" s="11"/>
      <c r="EB12" s="11"/>
      <c r="EC12" s="11"/>
      <c r="ED12" s="11"/>
      <c r="EE12" s="11"/>
      <c r="EF12" s="11"/>
      <c r="EG12" s="22"/>
      <c r="EH12" s="11"/>
      <c r="EI12" s="11"/>
      <c r="EJ12" s="22"/>
      <c r="EK12" s="22"/>
      <c r="EM12" s="12"/>
      <c r="EN12" s="11"/>
      <c r="EO12" s="10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</row>
    <row r="13" spans="1:167">
      <c r="A13" s="42" t="s">
        <v>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22"/>
      <c r="DU13" s="22"/>
      <c r="DV13" s="22"/>
      <c r="DW13" s="22"/>
      <c r="DX13" s="22"/>
      <c r="DY13" s="33" t="s">
        <v>22</v>
      </c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10"/>
      <c r="EP13" s="39" t="s">
        <v>23</v>
      </c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</row>
    <row r="14" spans="1:167">
      <c r="A14" s="40" t="s">
        <v>24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</row>
    <row r="15" spans="1:167">
      <c r="A15" s="7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D15" s="6"/>
      <c r="EE15" s="6"/>
      <c r="EG15" s="12"/>
      <c r="EH15" s="12"/>
      <c r="EI15" s="12"/>
      <c r="EJ15" s="12"/>
      <c r="EK15" s="12"/>
      <c r="EL15" s="12"/>
      <c r="EM15" s="12"/>
      <c r="EN15" s="12"/>
      <c r="EO15" s="1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</row>
    <row r="16" spans="1:167" ht="12.75" customHeight="1">
      <c r="A16" s="41" t="s">
        <v>25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 t="s">
        <v>26</v>
      </c>
      <c r="BT16" s="41"/>
      <c r="BU16" s="41"/>
      <c r="BV16" s="41"/>
      <c r="BW16" s="41"/>
      <c r="BX16" s="41"/>
      <c r="BY16" s="41"/>
      <c r="BZ16" s="41"/>
      <c r="CA16" s="41"/>
      <c r="CB16" s="41" t="s">
        <v>27</v>
      </c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1"/>
      <c r="CS16" s="4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41"/>
      <c r="DK16" s="41"/>
      <c r="DL16" s="41"/>
      <c r="DM16" s="41"/>
      <c r="DN16" s="41"/>
      <c r="DO16" s="41"/>
      <c r="DP16" s="41"/>
      <c r="DQ16" s="41"/>
      <c r="DR16" s="41"/>
      <c r="DS16" s="41"/>
      <c r="DT16" s="41" t="s">
        <v>28</v>
      </c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 t="s">
        <v>29</v>
      </c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</row>
    <row r="17" spans="1:167" ht="27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 t="s">
        <v>171</v>
      </c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1"/>
      <c r="CP17" s="41"/>
      <c r="CQ17" s="41"/>
      <c r="CR17" s="41"/>
      <c r="CS17" s="41"/>
      <c r="CT17" s="41"/>
      <c r="CU17" s="41"/>
      <c r="CV17" s="41"/>
      <c r="CW17" s="41"/>
      <c r="CX17" s="41" t="s">
        <v>172</v>
      </c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</row>
    <row r="18" spans="1:167">
      <c r="A18" s="43">
        <v>1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>
        <v>2</v>
      </c>
      <c r="BT18" s="43"/>
      <c r="BU18" s="43"/>
      <c r="BV18" s="43"/>
      <c r="BW18" s="43"/>
      <c r="BX18" s="43"/>
      <c r="BY18" s="43"/>
      <c r="BZ18" s="43"/>
      <c r="CA18" s="43"/>
      <c r="CB18" s="43">
        <v>3</v>
      </c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>
        <v>4</v>
      </c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>
        <v>5</v>
      </c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>
        <v>6</v>
      </c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</row>
    <row r="19" spans="1:167" ht="50.1" customHeight="1">
      <c r="A19" s="44" t="s">
        <v>30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5" t="s">
        <v>31</v>
      </c>
      <c r="BT19" s="45"/>
      <c r="BU19" s="45"/>
      <c r="BV19" s="45"/>
      <c r="BW19" s="45"/>
      <c r="BX19" s="45"/>
      <c r="BY19" s="45"/>
      <c r="BZ19" s="45"/>
      <c r="CA19" s="45"/>
      <c r="CB19" s="46">
        <v>16914277.120000001</v>
      </c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7">
        <v>17487383.289999999</v>
      </c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8">
        <f>IF(CX19&gt;0,CB19/CX19*100-100,"0,00")</f>
        <v>-3.2772551530206471</v>
      </c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>
        <f>CB19/$CB$49*100</f>
        <v>59.64546835591409</v>
      </c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</row>
    <row r="20" spans="1:167" ht="50.1" customHeight="1">
      <c r="A20" s="44" t="s">
        <v>32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5" t="s">
        <v>33</v>
      </c>
      <c r="BT20" s="45"/>
      <c r="BU20" s="45"/>
      <c r="BV20" s="45"/>
      <c r="BW20" s="45"/>
      <c r="BX20" s="45"/>
      <c r="BY20" s="45"/>
      <c r="BZ20" s="45"/>
      <c r="CA20" s="45"/>
      <c r="CB20" s="47">
        <v>0</v>
      </c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>
        <v>0</v>
      </c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8" t="str">
        <f>IF(CX20&gt;0,CB20/CX20*100-100,"0,00")</f>
        <v>0,00</v>
      </c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>
        <f>CB20/$CB$49*100</f>
        <v>0</v>
      </c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</row>
    <row r="21" spans="1:167" ht="50.1" customHeight="1">
      <c r="A21" s="44" t="s">
        <v>34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5" t="s">
        <v>35</v>
      </c>
      <c r="BT21" s="45"/>
      <c r="BU21" s="45"/>
      <c r="BV21" s="45"/>
      <c r="BW21" s="45"/>
      <c r="BX21" s="45"/>
      <c r="BY21" s="45"/>
      <c r="BZ21" s="45"/>
      <c r="CA21" s="45"/>
      <c r="CB21" s="47">
        <v>11262613.710000001</v>
      </c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>
        <v>5034697.05</v>
      </c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8">
        <f>IF(CX21&gt;0,CB21/CX21*100-100,"0,00")</f>
        <v>123.69992867793309</v>
      </c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>
        <f t="shared" ref="EP21:EP48" si="0">CB21/$CB$49*100</f>
        <v>39.715789500124323</v>
      </c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</row>
    <row r="22" spans="1:167" ht="50.1" customHeight="1">
      <c r="A22" s="44" t="s">
        <v>36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5" t="s">
        <v>37</v>
      </c>
      <c r="BT22" s="45"/>
      <c r="BU22" s="45"/>
      <c r="BV22" s="45"/>
      <c r="BW22" s="45"/>
      <c r="BX22" s="45"/>
      <c r="BY22" s="45"/>
      <c r="BZ22" s="45"/>
      <c r="CA22" s="45"/>
      <c r="CB22" s="47" t="s">
        <v>160</v>
      </c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>
        <v>0</v>
      </c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8" t="str">
        <f t="shared" ref="DT22:DT48" si="1">IF(CX22&gt;0,CB22/CX22*100-100,"0,00")</f>
        <v>0,00</v>
      </c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>
        <f t="shared" si="0"/>
        <v>0</v>
      </c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</row>
    <row r="23" spans="1:167" ht="50.1" customHeight="1">
      <c r="A23" s="44" t="s">
        <v>38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5" t="s">
        <v>39</v>
      </c>
      <c r="BT23" s="45"/>
      <c r="BU23" s="45"/>
      <c r="BV23" s="45"/>
      <c r="BW23" s="45"/>
      <c r="BX23" s="45"/>
      <c r="BY23" s="45"/>
      <c r="BZ23" s="45"/>
      <c r="CA23" s="45"/>
      <c r="CB23" s="47">
        <f>CB24+CB25</f>
        <v>0</v>
      </c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>
        <f>CX24+CX25</f>
        <v>0</v>
      </c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8" t="str">
        <f t="shared" si="1"/>
        <v>0,00</v>
      </c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>
        <f t="shared" si="0"/>
        <v>0</v>
      </c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</row>
    <row r="24" spans="1:167" ht="50.1" customHeight="1">
      <c r="A24" s="44" t="s">
        <v>40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5" t="s">
        <v>41</v>
      </c>
      <c r="BT24" s="45"/>
      <c r="BU24" s="45"/>
      <c r="BV24" s="45"/>
      <c r="BW24" s="45"/>
      <c r="BX24" s="45"/>
      <c r="BY24" s="45"/>
      <c r="BZ24" s="45"/>
      <c r="CA24" s="45"/>
      <c r="CB24" s="47" t="s">
        <v>160</v>
      </c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>
        <v>0</v>
      </c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8" t="str">
        <f t="shared" si="1"/>
        <v>0,00</v>
      </c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>
        <f t="shared" si="0"/>
        <v>0</v>
      </c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</row>
    <row r="25" spans="1:167" ht="50.1" customHeight="1">
      <c r="A25" s="44" t="s">
        <v>42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5" t="s">
        <v>43</v>
      </c>
      <c r="BT25" s="45"/>
      <c r="BU25" s="45"/>
      <c r="BV25" s="45"/>
      <c r="BW25" s="45"/>
      <c r="BX25" s="45"/>
      <c r="BY25" s="45"/>
      <c r="BZ25" s="45"/>
      <c r="CA25" s="45"/>
      <c r="CB25" s="47" t="s">
        <v>160</v>
      </c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>
        <v>0</v>
      </c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8" t="str">
        <f t="shared" si="1"/>
        <v>0,00</v>
      </c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>
        <f t="shared" si="0"/>
        <v>0</v>
      </c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</row>
    <row r="26" spans="1:167" ht="50.1" customHeight="1">
      <c r="A26" s="44" t="s">
        <v>44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5" t="s">
        <v>45</v>
      </c>
      <c r="BT26" s="45"/>
      <c r="BU26" s="45"/>
      <c r="BV26" s="45"/>
      <c r="BW26" s="45"/>
      <c r="BX26" s="45"/>
      <c r="BY26" s="45"/>
      <c r="BZ26" s="45"/>
      <c r="CA26" s="45"/>
      <c r="CB26" s="47" t="str">
        <f>CB27</f>
        <v>0,00</v>
      </c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>
        <f>CX27</f>
        <v>0</v>
      </c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8" t="str">
        <f t="shared" si="1"/>
        <v>0,00</v>
      </c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>
        <f t="shared" si="0"/>
        <v>0</v>
      </c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</row>
    <row r="27" spans="1:167" ht="50.1" customHeight="1">
      <c r="A27" s="44" t="s">
        <v>46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5" t="s">
        <v>47</v>
      </c>
      <c r="BT27" s="45"/>
      <c r="BU27" s="45"/>
      <c r="BV27" s="45"/>
      <c r="BW27" s="45"/>
      <c r="BX27" s="45"/>
      <c r="BY27" s="45"/>
      <c r="BZ27" s="45"/>
      <c r="CA27" s="45"/>
      <c r="CB27" s="47" t="s">
        <v>160</v>
      </c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>
        <v>0</v>
      </c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8" t="str">
        <f t="shared" si="1"/>
        <v>0,00</v>
      </c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>
        <f t="shared" si="0"/>
        <v>0</v>
      </c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</row>
    <row r="28" spans="1:167" ht="50.1" customHeight="1">
      <c r="A28" s="44" t="s">
        <v>48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5" t="s">
        <v>49</v>
      </c>
      <c r="BT28" s="45"/>
      <c r="BU28" s="45"/>
      <c r="BV28" s="45"/>
      <c r="BW28" s="45"/>
      <c r="BX28" s="45"/>
      <c r="BY28" s="45"/>
      <c r="BZ28" s="45"/>
      <c r="CA28" s="45"/>
      <c r="CB28" s="47">
        <v>112400</v>
      </c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>
        <f>13000+22772.12</f>
        <v>35772.119999999995</v>
      </c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8">
        <f t="shared" si="1"/>
        <v>214.21117898519861</v>
      </c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>
        <f t="shared" si="0"/>
        <v>0.39636045901586492</v>
      </c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</row>
    <row r="29" spans="1:167" ht="50.1" customHeight="1">
      <c r="A29" s="44" t="s">
        <v>50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5" t="s">
        <v>51</v>
      </c>
      <c r="BT29" s="45"/>
      <c r="BU29" s="45"/>
      <c r="BV29" s="45"/>
      <c r="BW29" s="45"/>
      <c r="BX29" s="45"/>
      <c r="BY29" s="45"/>
      <c r="BZ29" s="45"/>
      <c r="CA29" s="45"/>
      <c r="CB29" s="47">
        <f>CB30+CB31+CB32+CB33+CB34+CB35+CB36</f>
        <v>68734.66</v>
      </c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>
        <f>CX30+CX31+CX32+CX33+CX34+CX35+CX36</f>
        <v>53442.729999999996</v>
      </c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8">
        <f t="shared" si="1"/>
        <v>28.613676733954293</v>
      </c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>
        <f t="shared" si="0"/>
        <v>0.24238168494572435</v>
      </c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</row>
    <row r="30" spans="1:167" ht="50.1" customHeight="1">
      <c r="A30" s="44" t="s">
        <v>52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5" t="s">
        <v>53</v>
      </c>
      <c r="BT30" s="45"/>
      <c r="BU30" s="45"/>
      <c r="BV30" s="45"/>
      <c r="BW30" s="45"/>
      <c r="BX30" s="45"/>
      <c r="BY30" s="45"/>
      <c r="BZ30" s="45"/>
      <c r="CA30" s="45"/>
      <c r="CB30" s="47" t="s">
        <v>160</v>
      </c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>
        <v>0</v>
      </c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8" t="str">
        <f t="shared" si="1"/>
        <v>0,00</v>
      </c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>
        <f t="shared" si="0"/>
        <v>0</v>
      </c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</row>
    <row r="31" spans="1:167" ht="50.1" customHeight="1">
      <c r="A31" s="44" t="s">
        <v>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5" t="s">
        <v>55</v>
      </c>
      <c r="BT31" s="45"/>
      <c r="BU31" s="45"/>
      <c r="BV31" s="45"/>
      <c r="BW31" s="45"/>
      <c r="BX31" s="45"/>
      <c r="BY31" s="45"/>
      <c r="BZ31" s="45"/>
      <c r="CA31" s="45"/>
      <c r="CB31" s="47" t="s">
        <v>160</v>
      </c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>
        <v>0</v>
      </c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8" t="str">
        <f t="shared" si="1"/>
        <v>0,00</v>
      </c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>
        <f t="shared" si="0"/>
        <v>0</v>
      </c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</row>
    <row r="32" spans="1:167" ht="50.1" customHeight="1">
      <c r="A32" s="44" t="s">
        <v>56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5" t="s">
        <v>57</v>
      </c>
      <c r="BT32" s="45"/>
      <c r="BU32" s="45"/>
      <c r="BV32" s="45"/>
      <c r="BW32" s="45"/>
      <c r="BX32" s="45"/>
      <c r="BY32" s="45"/>
      <c r="BZ32" s="45"/>
      <c r="CA32" s="45"/>
      <c r="CB32" s="47" t="s">
        <v>160</v>
      </c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>
        <v>0</v>
      </c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8" t="str">
        <f t="shared" si="1"/>
        <v>0,00</v>
      </c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>
        <f t="shared" si="0"/>
        <v>0</v>
      </c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</row>
    <row r="33" spans="1:167" ht="50.1" customHeight="1">
      <c r="A33" s="44" t="s">
        <v>58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5" t="s">
        <v>59</v>
      </c>
      <c r="BT33" s="45"/>
      <c r="BU33" s="45"/>
      <c r="BV33" s="45"/>
      <c r="BW33" s="45"/>
      <c r="BX33" s="45"/>
      <c r="BY33" s="45"/>
      <c r="BZ33" s="45"/>
      <c r="CA33" s="45"/>
      <c r="CB33" s="47" t="s">
        <v>160</v>
      </c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>
        <v>0</v>
      </c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8" t="str">
        <f t="shared" si="1"/>
        <v>0,00</v>
      </c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>
        <f t="shared" si="0"/>
        <v>0</v>
      </c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</row>
    <row r="34" spans="1:167" ht="50.1" customHeight="1">
      <c r="A34" s="44" t="s">
        <v>60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5" t="s">
        <v>61</v>
      </c>
      <c r="BT34" s="45"/>
      <c r="BU34" s="45"/>
      <c r="BV34" s="45"/>
      <c r="BW34" s="45"/>
      <c r="BX34" s="45"/>
      <c r="BY34" s="45"/>
      <c r="BZ34" s="45"/>
      <c r="CA34" s="45"/>
      <c r="CB34" s="47" t="s">
        <v>160</v>
      </c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>
        <v>0</v>
      </c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8" t="str">
        <f t="shared" si="1"/>
        <v>0,00</v>
      </c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>
        <f t="shared" si="0"/>
        <v>0</v>
      </c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</row>
    <row r="35" spans="1:167" ht="50.1" customHeight="1">
      <c r="A35" s="44" t="s">
        <v>62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5" t="s">
        <v>63</v>
      </c>
      <c r="BT35" s="45"/>
      <c r="BU35" s="45"/>
      <c r="BV35" s="45"/>
      <c r="BW35" s="45"/>
      <c r="BX35" s="45"/>
      <c r="BY35" s="45"/>
      <c r="BZ35" s="45"/>
      <c r="CA35" s="45"/>
      <c r="CB35" s="47">
        <v>68734.66</v>
      </c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>
        <f>49644.07</f>
        <v>49644.07</v>
      </c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8">
        <f t="shared" si="1"/>
        <v>38.454925230747619</v>
      </c>
      <c r="DU35" s="48"/>
      <c r="DV35" s="48"/>
      <c r="DW35" s="48"/>
      <c r="DX35" s="48"/>
      <c r="DY35" s="48"/>
      <c r="DZ35" s="48"/>
      <c r="EA35" s="48"/>
      <c r="EB35" s="48"/>
      <c r="EC35" s="48"/>
      <c r="ED35" s="48"/>
      <c r="EE35" s="48"/>
      <c r="EF35" s="48"/>
      <c r="EG35" s="48"/>
      <c r="EH35" s="48"/>
      <c r="EI35" s="48"/>
      <c r="EJ35" s="48"/>
      <c r="EK35" s="48"/>
      <c r="EL35" s="48"/>
      <c r="EM35" s="48"/>
      <c r="EN35" s="48"/>
      <c r="EO35" s="48"/>
      <c r="EP35" s="48">
        <f t="shared" si="0"/>
        <v>0.24238168494572435</v>
      </c>
      <c r="EQ35" s="48"/>
      <c r="ER35" s="48"/>
      <c r="ES35" s="48"/>
      <c r="ET35" s="48"/>
      <c r="EU35" s="48"/>
      <c r="EV35" s="48"/>
      <c r="EW35" s="48"/>
      <c r="EX35" s="48"/>
      <c r="EY35" s="48"/>
      <c r="EZ35" s="48"/>
      <c r="FA35" s="48"/>
      <c r="FB35" s="48"/>
      <c r="FC35" s="48"/>
      <c r="FD35" s="48"/>
      <c r="FE35" s="48"/>
      <c r="FF35" s="48"/>
      <c r="FG35" s="48"/>
      <c r="FH35" s="48"/>
      <c r="FI35" s="48"/>
      <c r="FJ35" s="48"/>
      <c r="FK35" s="48"/>
    </row>
    <row r="36" spans="1:167" ht="50.1" customHeight="1">
      <c r="A36" s="44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5" t="s">
        <v>65</v>
      </c>
      <c r="BT36" s="45"/>
      <c r="BU36" s="45"/>
      <c r="BV36" s="45"/>
      <c r="BW36" s="45"/>
      <c r="BX36" s="45"/>
      <c r="BY36" s="45"/>
      <c r="BZ36" s="45"/>
      <c r="CA36" s="45"/>
      <c r="CB36" s="47" t="s">
        <v>160</v>
      </c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>
        <f>3798.66</f>
        <v>3798.66</v>
      </c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8">
        <f t="shared" si="1"/>
        <v>-100</v>
      </c>
      <c r="DU36" s="48"/>
      <c r="DV36" s="48"/>
      <c r="DW36" s="48"/>
      <c r="DX36" s="48"/>
      <c r="DY36" s="48"/>
      <c r="DZ36" s="48"/>
      <c r="EA36" s="48"/>
      <c r="EB36" s="48"/>
      <c r="EC36" s="48"/>
      <c r="ED36" s="48"/>
      <c r="EE36" s="48"/>
      <c r="EF36" s="48"/>
      <c r="EG36" s="48"/>
      <c r="EH36" s="48"/>
      <c r="EI36" s="48"/>
      <c r="EJ36" s="48"/>
      <c r="EK36" s="48"/>
      <c r="EL36" s="48"/>
      <c r="EM36" s="48"/>
      <c r="EN36" s="48"/>
      <c r="EO36" s="48"/>
      <c r="EP36" s="48">
        <f t="shared" si="0"/>
        <v>0</v>
      </c>
      <c r="EQ36" s="48"/>
      <c r="ER36" s="48"/>
      <c r="ES36" s="48"/>
      <c r="ET36" s="48"/>
      <c r="EU36" s="48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48"/>
      <c r="FG36" s="48"/>
      <c r="FH36" s="48"/>
      <c r="FI36" s="48"/>
      <c r="FJ36" s="48"/>
      <c r="FK36" s="48"/>
    </row>
    <row r="37" spans="1:167" ht="50.1" customHeight="1">
      <c r="A37" s="44" t="s">
        <v>66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5" t="s">
        <v>67</v>
      </c>
      <c r="BT37" s="45"/>
      <c r="BU37" s="45"/>
      <c r="BV37" s="45"/>
      <c r="BW37" s="45"/>
      <c r="BX37" s="45"/>
      <c r="BY37" s="45"/>
      <c r="BZ37" s="45"/>
      <c r="CA37" s="45"/>
      <c r="CB37" s="47">
        <f>CB38+CB39+CB40+CB41+CB42+CB43+CB44+CB45</f>
        <v>0</v>
      </c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>
        <f>CX38+CX39+CX40+CX41+CX42+CX43+CX44+CX45</f>
        <v>0</v>
      </c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8" t="str">
        <f t="shared" si="1"/>
        <v>0,00</v>
      </c>
      <c r="DU37" s="48"/>
      <c r="DV37" s="48"/>
      <c r="DW37" s="48"/>
      <c r="DX37" s="48"/>
      <c r="DY37" s="48"/>
      <c r="DZ37" s="48"/>
      <c r="EA37" s="48"/>
      <c r="EB37" s="48"/>
      <c r="EC37" s="48"/>
      <c r="ED37" s="48"/>
      <c r="EE37" s="48"/>
      <c r="EF37" s="48"/>
      <c r="EG37" s="48"/>
      <c r="EH37" s="48"/>
      <c r="EI37" s="48"/>
      <c r="EJ37" s="48"/>
      <c r="EK37" s="48"/>
      <c r="EL37" s="48"/>
      <c r="EM37" s="48"/>
      <c r="EN37" s="48"/>
      <c r="EO37" s="48"/>
      <c r="EP37" s="48">
        <f t="shared" si="0"/>
        <v>0</v>
      </c>
      <c r="EQ37" s="48"/>
      <c r="ER37" s="48"/>
      <c r="ES37" s="48"/>
      <c r="ET37" s="48"/>
      <c r="EU37" s="48"/>
      <c r="EV37" s="48"/>
      <c r="EW37" s="48"/>
      <c r="EX37" s="48"/>
      <c r="EY37" s="48"/>
      <c r="EZ37" s="48"/>
      <c r="FA37" s="48"/>
      <c r="FB37" s="48"/>
      <c r="FC37" s="48"/>
      <c r="FD37" s="48"/>
      <c r="FE37" s="48"/>
      <c r="FF37" s="48"/>
      <c r="FG37" s="48"/>
      <c r="FH37" s="48"/>
      <c r="FI37" s="48"/>
      <c r="FJ37" s="48"/>
      <c r="FK37" s="48"/>
    </row>
    <row r="38" spans="1:167" ht="50.1" customHeight="1">
      <c r="A38" s="44" t="s">
        <v>68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5" t="s">
        <v>69</v>
      </c>
      <c r="BT38" s="45"/>
      <c r="BU38" s="45"/>
      <c r="BV38" s="45"/>
      <c r="BW38" s="45"/>
      <c r="BX38" s="45"/>
      <c r="BY38" s="45"/>
      <c r="BZ38" s="45"/>
      <c r="CA38" s="45"/>
      <c r="CB38" s="47" t="s">
        <v>160</v>
      </c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>
        <v>0</v>
      </c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8" t="str">
        <f t="shared" si="1"/>
        <v>0,00</v>
      </c>
      <c r="DU38" s="48"/>
      <c r="DV38" s="48"/>
      <c r="DW38" s="48"/>
      <c r="DX38" s="48"/>
      <c r="DY38" s="48"/>
      <c r="DZ38" s="48"/>
      <c r="EA38" s="48"/>
      <c r="EB38" s="48"/>
      <c r="EC38" s="48"/>
      <c r="ED38" s="48"/>
      <c r="EE38" s="48"/>
      <c r="EF38" s="48"/>
      <c r="EG38" s="48"/>
      <c r="EH38" s="48"/>
      <c r="EI38" s="48"/>
      <c r="EJ38" s="48"/>
      <c r="EK38" s="48"/>
      <c r="EL38" s="48"/>
      <c r="EM38" s="48"/>
      <c r="EN38" s="48"/>
      <c r="EO38" s="48"/>
      <c r="EP38" s="48">
        <f t="shared" si="0"/>
        <v>0</v>
      </c>
      <c r="EQ38" s="48"/>
      <c r="ER38" s="48"/>
      <c r="ES38" s="48"/>
      <c r="ET38" s="48"/>
      <c r="EU38" s="48"/>
      <c r="EV38" s="48"/>
      <c r="EW38" s="48"/>
      <c r="EX38" s="48"/>
      <c r="EY38" s="48"/>
      <c r="EZ38" s="48"/>
      <c r="FA38" s="48"/>
      <c r="FB38" s="48"/>
      <c r="FC38" s="48"/>
      <c r="FD38" s="48"/>
      <c r="FE38" s="48"/>
      <c r="FF38" s="48"/>
      <c r="FG38" s="48"/>
      <c r="FH38" s="48"/>
      <c r="FI38" s="48"/>
      <c r="FJ38" s="48"/>
      <c r="FK38" s="48"/>
    </row>
    <row r="39" spans="1:167" ht="50.1" customHeight="1">
      <c r="A39" s="44" t="s">
        <v>70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5" t="s">
        <v>71</v>
      </c>
      <c r="BT39" s="45"/>
      <c r="BU39" s="45"/>
      <c r="BV39" s="45"/>
      <c r="BW39" s="45"/>
      <c r="BX39" s="45"/>
      <c r="BY39" s="45"/>
      <c r="BZ39" s="45"/>
      <c r="CA39" s="45"/>
      <c r="CB39" s="47" t="s">
        <v>160</v>
      </c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>
        <v>0</v>
      </c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8" t="str">
        <f t="shared" si="1"/>
        <v>0,00</v>
      </c>
      <c r="DU39" s="48"/>
      <c r="DV39" s="48"/>
      <c r="DW39" s="48"/>
      <c r="DX39" s="48"/>
      <c r="DY39" s="48"/>
      <c r="DZ39" s="48"/>
      <c r="EA39" s="48"/>
      <c r="EB39" s="48"/>
      <c r="EC39" s="48"/>
      <c r="ED39" s="48"/>
      <c r="EE39" s="48"/>
      <c r="EF39" s="48"/>
      <c r="EG39" s="48"/>
      <c r="EH39" s="48"/>
      <c r="EI39" s="48"/>
      <c r="EJ39" s="48"/>
      <c r="EK39" s="48"/>
      <c r="EL39" s="48"/>
      <c r="EM39" s="48"/>
      <c r="EN39" s="48"/>
      <c r="EO39" s="48"/>
      <c r="EP39" s="48">
        <f t="shared" si="0"/>
        <v>0</v>
      </c>
      <c r="EQ39" s="48"/>
      <c r="ER39" s="48"/>
      <c r="ES39" s="48"/>
      <c r="ET39" s="48"/>
      <c r="EU39" s="48"/>
      <c r="EV39" s="48"/>
      <c r="EW39" s="48"/>
      <c r="EX39" s="48"/>
      <c r="EY39" s="48"/>
      <c r="EZ39" s="48"/>
      <c r="FA39" s="48"/>
      <c r="FB39" s="48"/>
      <c r="FC39" s="48"/>
      <c r="FD39" s="48"/>
      <c r="FE39" s="48"/>
      <c r="FF39" s="48"/>
      <c r="FG39" s="48"/>
      <c r="FH39" s="48"/>
      <c r="FI39" s="48"/>
      <c r="FJ39" s="48"/>
      <c r="FK39" s="48"/>
    </row>
    <row r="40" spans="1:167" ht="50.1" customHeight="1">
      <c r="A40" s="44" t="s">
        <v>72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5" t="s">
        <v>73</v>
      </c>
      <c r="BT40" s="45"/>
      <c r="BU40" s="45"/>
      <c r="BV40" s="45"/>
      <c r="BW40" s="45"/>
      <c r="BX40" s="45"/>
      <c r="BY40" s="45"/>
      <c r="BZ40" s="45"/>
      <c r="CA40" s="45"/>
      <c r="CB40" s="47" t="s">
        <v>160</v>
      </c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>
        <v>0</v>
      </c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8" t="str">
        <f t="shared" si="1"/>
        <v>0,00</v>
      </c>
      <c r="DU40" s="48"/>
      <c r="DV40" s="48"/>
      <c r="DW40" s="48"/>
      <c r="DX40" s="48"/>
      <c r="DY40" s="48"/>
      <c r="DZ40" s="48"/>
      <c r="EA40" s="48"/>
      <c r="EB40" s="48"/>
      <c r="EC40" s="48"/>
      <c r="ED40" s="48"/>
      <c r="EE40" s="48"/>
      <c r="EF40" s="48"/>
      <c r="EG40" s="48"/>
      <c r="EH40" s="48"/>
      <c r="EI40" s="48"/>
      <c r="EJ40" s="48"/>
      <c r="EK40" s="48"/>
      <c r="EL40" s="48"/>
      <c r="EM40" s="48"/>
      <c r="EN40" s="48"/>
      <c r="EO40" s="48"/>
      <c r="EP40" s="48">
        <f t="shared" si="0"/>
        <v>0</v>
      </c>
      <c r="EQ40" s="48"/>
      <c r="ER40" s="48"/>
      <c r="ES40" s="48"/>
      <c r="ET40" s="48"/>
      <c r="EU40" s="48"/>
      <c r="EV40" s="48"/>
      <c r="EW40" s="48"/>
      <c r="EX40" s="48"/>
      <c r="EY40" s="48"/>
      <c r="EZ40" s="48"/>
      <c r="FA40" s="48"/>
      <c r="FB40" s="48"/>
      <c r="FC40" s="48"/>
      <c r="FD40" s="48"/>
      <c r="FE40" s="48"/>
      <c r="FF40" s="48"/>
      <c r="FG40" s="48"/>
      <c r="FH40" s="48"/>
      <c r="FI40" s="48"/>
      <c r="FJ40" s="48"/>
      <c r="FK40" s="48"/>
    </row>
    <row r="41" spans="1:167" ht="50.1" customHeight="1">
      <c r="A41" s="44" t="s">
        <v>74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5" t="s">
        <v>75</v>
      </c>
      <c r="BT41" s="45"/>
      <c r="BU41" s="45"/>
      <c r="BV41" s="45"/>
      <c r="BW41" s="45"/>
      <c r="BX41" s="45"/>
      <c r="BY41" s="45"/>
      <c r="BZ41" s="45"/>
      <c r="CA41" s="45"/>
      <c r="CB41" s="47" t="s">
        <v>160</v>
      </c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>
        <v>0</v>
      </c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8" t="str">
        <f t="shared" si="1"/>
        <v>0,00</v>
      </c>
      <c r="DU41" s="48"/>
      <c r="DV41" s="48"/>
      <c r="DW41" s="48"/>
      <c r="DX41" s="48"/>
      <c r="DY41" s="48"/>
      <c r="DZ41" s="48"/>
      <c r="EA41" s="48"/>
      <c r="EB41" s="48"/>
      <c r="EC41" s="48"/>
      <c r="ED41" s="48"/>
      <c r="EE41" s="48"/>
      <c r="EF41" s="48"/>
      <c r="EG41" s="48"/>
      <c r="EH41" s="48"/>
      <c r="EI41" s="48"/>
      <c r="EJ41" s="48"/>
      <c r="EK41" s="48"/>
      <c r="EL41" s="48"/>
      <c r="EM41" s="48"/>
      <c r="EN41" s="48"/>
      <c r="EO41" s="48"/>
      <c r="EP41" s="48">
        <f t="shared" si="0"/>
        <v>0</v>
      </c>
      <c r="EQ41" s="48"/>
      <c r="ER41" s="48"/>
      <c r="ES41" s="48"/>
      <c r="ET41" s="48"/>
      <c r="EU41" s="48"/>
      <c r="EV41" s="48"/>
      <c r="EW41" s="48"/>
      <c r="EX41" s="48"/>
      <c r="EY41" s="48"/>
      <c r="EZ41" s="48"/>
      <c r="FA41" s="48"/>
      <c r="FB41" s="48"/>
      <c r="FC41" s="48"/>
      <c r="FD41" s="48"/>
      <c r="FE41" s="48"/>
      <c r="FF41" s="48"/>
      <c r="FG41" s="48"/>
      <c r="FH41" s="48"/>
      <c r="FI41" s="48"/>
      <c r="FJ41" s="48"/>
      <c r="FK41" s="48"/>
    </row>
    <row r="42" spans="1:167" ht="50.1" customHeight="1">
      <c r="A42" s="44" t="s">
        <v>76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5" t="s">
        <v>77</v>
      </c>
      <c r="BT42" s="45"/>
      <c r="BU42" s="45"/>
      <c r="BV42" s="45"/>
      <c r="BW42" s="45"/>
      <c r="BX42" s="45"/>
      <c r="BY42" s="45"/>
      <c r="BZ42" s="45"/>
      <c r="CA42" s="45"/>
      <c r="CB42" s="47" t="s">
        <v>160</v>
      </c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>
        <v>0</v>
      </c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8" t="str">
        <f t="shared" si="1"/>
        <v>0,00</v>
      </c>
      <c r="DU42" s="48"/>
      <c r="DV42" s="48"/>
      <c r="DW42" s="48"/>
      <c r="DX42" s="48"/>
      <c r="DY42" s="48"/>
      <c r="DZ42" s="48"/>
      <c r="EA42" s="48"/>
      <c r="EB42" s="48"/>
      <c r="EC42" s="48"/>
      <c r="ED42" s="48"/>
      <c r="EE42" s="48"/>
      <c r="EF42" s="48"/>
      <c r="EG42" s="48"/>
      <c r="EH42" s="48"/>
      <c r="EI42" s="48"/>
      <c r="EJ42" s="48"/>
      <c r="EK42" s="48"/>
      <c r="EL42" s="48"/>
      <c r="EM42" s="48"/>
      <c r="EN42" s="48"/>
      <c r="EO42" s="48"/>
      <c r="EP42" s="48">
        <f t="shared" si="0"/>
        <v>0</v>
      </c>
      <c r="EQ42" s="48"/>
      <c r="ER42" s="48"/>
      <c r="ES42" s="48"/>
      <c r="ET42" s="48"/>
      <c r="EU42" s="48"/>
      <c r="EV42" s="48"/>
      <c r="EW42" s="48"/>
      <c r="EX42" s="48"/>
      <c r="EY42" s="48"/>
      <c r="EZ42" s="48"/>
      <c r="FA42" s="48"/>
      <c r="FB42" s="48"/>
      <c r="FC42" s="48"/>
      <c r="FD42" s="48"/>
      <c r="FE42" s="48"/>
      <c r="FF42" s="48"/>
      <c r="FG42" s="48"/>
      <c r="FH42" s="48"/>
      <c r="FI42" s="48"/>
      <c r="FJ42" s="48"/>
      <c r="FK42" s="48"/>
    </row>
    <row r="43" spans="1:167" ht="50.1" customHeight="1">
      <c r="A43" s="44" t="s">
        <v>78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5" t="s">
        <v>79</v>
      </c>
      <c r="BT43" s="45"/>
      <c r="BU43" s="45"/>
      <c r="BV43" s="45"/>
      <c r="BW43" s="45"/>
      <c r="BX43" s="45"/>
      <c r="BY43" s="45"/>
      <c r="BZ43" s="45"/>
      <c r="CA43" s="45"/>
      <c r="CB43" s="47" t="s">
        <v>160</v>
      </c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>
        <v>0</v>
      </c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8" t="str">
        <f t="shared" si="1"/>
        <v>0,00</v>
      </c>
      <c r="DU43" s="48"/>
      <c r="DV43" s="48"/>
      <c r="DW43" s="48"/>
      <c r="DX43" s="48"/>
      <c r="DY43" s="48"/>
      <c r="DZ43" s="48"/>
      <c r="EA43" s="48"/>
      <c r="EB43" s="48"/>
      <c r="EC43" s="48"/>
      <c r="ED43" s="48"/>
      <c r="EE43" s="48"/>
      <c r="EF43" s="48"/>
      <c r="EG43" s="48"/>
      <c r="EH43" s="48"/>
      <c r="EI43" s="48"/>
      <c r="EJ43" s="48"/>
      <c r="EK43" s="48"/>
      <c r="EL43" s="48"/>
      <c r="EM43" s="48"/>
      <c r="EN43" s="48"/>
      <c r="EO43" s="48"/>
      <c r="EP43" s="48">
        <f t="shared" si="0"/>
        <v>0</v>
      </c>
      <c r="EQ43" s="48"/>
      <c r="ER43" s="48"/>
      <c r="ES43" s="48"/>
      <c r="ET43" s="48"/>
      <c r="EU43" s="48"/>
      <c r="EV43" s="48"/>
      <c r="EW43" s="48"/>
      <c r="EX43" s="48"/>
      <c r="EY43" s="48"/>
      <c r="EZ43" s="48"/>
      <c r="FA43" s="48"/>
      <c r="FB43" s="48"/>
      <c r="FC43" s="48"/>
      <c r="FD43" s="48"/>
      <c r="FE43" s="48"/>
      <c r="FF43" s="48"/>
      <c r="FG43" s="48"/>
      <c r="FH43" s="48"/>
      <c r="FI43" s="48"/>
      <c r="FJ43" s="48"/>
      <c r="FK43" s="48"/>
    </row>
    <row r="44" spans="1:167" ht="50.1" customHeight="1">
      <c r="A44" s="44" t="s">
        <v>80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5" t="s">
        <v>81</v>
      </c>
      <c r="BT44" s="45"/>
      <c r="BU44" s="45"/>
      <c r="BV44" s="45"/>
      <c r="BW44" s="45"/>
      <c r="BX44" s="45"/>
      <c r="BY44" s="45"/>
      <c r="BZ44" s="45"/>
      <c r="CA44" s="45"/>
      <c r="CB44" s="47" t="s">
        <v>160</v>
      </c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>
        <v>0</v>
      </c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8" t="str">
        <f t="shared" si="1"/>
        <v>0,00</v>
      </c>
      <c r="DU44" s="48"/>
      <c r="DV44" s="48"/>
      <c r="DW44" s="48"/>
      <c r="DX44" s="48"/>
      <c r="DY44" s="48"/>
      <c r="DZ44" s="48"/>
      <c r="EA44" s="48"/>
      <c r="EB44" s="48"/>
      <c r="EC44" s="48"/>
      <c r="ED44" s="48"/>
      <c r="EE44" s="48"/>
      <c r="EF44" s="48"/>
      <c r="EG44" s="48"/>
      <c r="EH44" s="48"/>
      <c r="EI44" s="48"/>
      <c r="EJ44" s="48"/>
      <c r="EK44" s="48"/>
      <c r="EL44" s="48"/>
      <c r="EM44" s="48"/>
      <c r="EN44" s="48"/>
      <c r="EO44" s="48"/>
      <c r="EP44" s="48">
        <f t="shared" si="0"/>
        <v>0</v>
      </c>
      <c r="EQ44" s="48"/>
      <c r="ER44" s="48"/>
      <c r="ES44" s="48"/>
      <c r="ET44" s="48"/>
      <c r="EU44" s="48"/>
      <c r="EV44" s="48"/>
      <c r="EW44" s="48"/>
      <c r="EX44" s="48"/>
      <c r="EY44" s="48"/>
      <c r="EZ44" s="48"/>
      <c r="FA44" s="48"/>
      <c r="FB44" s="48"/>
      <c r="FC44" s="48"/>
      <c r="FD44" s="48"/>
      <c r="FE44" s="48"/>
      <c r="FF44" s="48"/>
      <c r="FG44" s="48"/>
      <c r="FH44" s="48"/>
      <c r="FI44" s="48"/>
      <c r="FJ44" s="48"/>
      <c r="FK44" s="48"/>
    </row>
    <row r="45" spans="1:167" ht="50.1" customHeight="1">
      <c r="A45" s="44" t="s">
        <v>82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5" t="s">
        <v>83</v>
      </c>
      <c r="BT45" s="45"/>
      <c r="BU45" s="45"/>
      <c r="BV45" s="45"/>
      <c r="BW45" s="45"/>
      <c r="BX45" s="45"/>
      <c r="BY45" s="45"/>
      <c r="BZ45" s="45"/>
      <c r="CA45" s="45"/>
      <c r="CB45" s="47" t="s">
        <v>160</v>
      </c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>
        <v>0</v>
      </c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8" t="str">
        <f t="shared" si="1"/>
        <v>0,00</v>
      </c>
      <c r="DU45" s="48"/>
      <c r="DV45" s="48"/>
      <c r="DW45" s="48"/>
      <c r="DX45" s="48"/>
      <c r="DY45" s="48"/>
      <c r="DZ45" s="48"/>
      <c r="EA45" s="48"/>
      <c r="EB45" s="48"/>
      <c r="EC45" s="48"/>
      <c r="ED45" s="48"/>
      <c r="EE45" s="48"/>
      <c r="EF45" s="48"/>
      <c r="EG45" s="48"/>
      <c r="EH45" s="48"/>
      <c r="EI45" s="48"/>
      <c r="EJ45" s="48"/>
      <c r="EK45" s="48"/>
      <c r="EL45" s="48"/>
      <c r="EM45" s="48"/>
      <c r="EN45" s="48"/>
      <c r="EO45" s="48"/>
      <c r="EP45" s="48">
        <f t="shared" si="0"/>
        <v>0</v>
      </c>
      <c r="EQ45" s="48"/>
      <c r="ER45" s="48"/>
      <c r="ES45" s="48"/>
      <c r="ET45" s="48"/>
      <c r="EU45" s="48"/>
      <c r="EV45" s="48"/>
      <c r="EW45" s="48"/>
      <c r="EX45" s="48"/>
      <c r="EY45" s="48"/>
      <c r="EZ45" s="48"/>
      <c r="FA45" s="48"/>
      <c r="FB45" s="48"/>
      <c r="FC45" s="48"/>
      <c r="FD45" s="48"/>
      <c r="FE45" s="48"/>
      <c r="FF45" s="48"/>
      <c r="FG45" s="48"/>
      <c r="FH45" s="48"/>
      <c r="FI45" s="48"/>
      <c r="FJ45" s="48"/>
      <c r="FK45" s="48"/>
    </row>
    <row r="46" spans="1:167" ht="50.1" customHeight="1">
      <c r="A46" s="44" t="s">
        <v>84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5" t="s">
        <v>85</v>
      </c>
      <c r="BT46" s="45"/>
      <c r="BU46" s="45"/>
      <c r="BV46" s="45"/>
      <c r="BW46" s="45"/>
      <c r="BX46" s="45"/>
      <c r="BY46" s="45"/>
      <c r="BZ46" s="45"/>
      <c r="CA46" s="45"/>
      <c r="CB46" s="47" t="s">
        <v>160</v>
      </c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>
        <v>0</v>
      </c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8" t="str">
        <f t="shared" si="1"/>
        <v>0,00</v>
      </c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>
        <f t="shared" si="0"/>
        <v>0</v>
      </c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</row>
    <row r="47" spans="1:167" ht="50.1" customHeight="1">
      <c r="A47" s="44" t="s">
        <v>86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5" t="s">
        <v>87</v>
      </c>
      <c r="BT47" s="45"/>
      <c r="BU47" s="45"/>
      <c r="BV47" s="45"/>
      <c r="BW47" s="45"/>
      <c r="BX47" s="45"/>
      <c r="BY47" s="45"/>
      <c r="BZ47" s="45"/>
      <c r="CA47" s="45"/>
      <c r="CB47" s="47">
        <v>0</v>
      </c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>
        <v>0</v>
      </c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8" t="str">
        <f t="shared" si="1"/>
        <v>0,00</v>
      </c>
      <c r="DU47" s="48"/>
      <c r="DV47" s="48"/>
      <c r="DW47" s="48"/>
      <c r="DX47" s="48"/>
      <c r="DY47" s="48"/>
      <c r="DZ47" s="48"/>
      <c r="EA47" s="48"/>
      <c r="EB47" s="48"/>
      <c r="EC47" s="48"/>
      <c r="ED47" s="48"/>
      <c r="EE47" s="48"/>
      <c r="EF47" s="48"/>
      <c r="EG47" s="48"/>
      <c r="EH47" s="48"/>
      <c r="EI47" s="48"/>
      <c r="EJ47" s="48"/>
      <c r="EK47" s="48"/>
      <c r="EL47" s="48"/>
      <c r="EM47" s="48"/>
      <c r="EN47" s="48"/>
      <c r="EO47" s="48"/>
      <c r="EP47" s="48">
        <f t="shared" si="0"/>
        <v>0</v>
      </c>
      <c r="EQ47" s="48"/>
      <c r="ER47" s="48"/>
      <c r="ES47" s="48"/>
      <c r="ET47" s="48"/>
      <c r="EU47" s="48"/>
      <c r="EV47" s="48"/>
      <c r="EW47" s="48"/>
      <c r="EX47" s="48"/>
      <c r="EY47" s="48"/>
      <c r="EZ47" s="48"/>
      <c r="FA47" s="48"/>
      <c r="FB47" s="48"/>
      <c r="FC47" s="48"/>
      <c r="FD47" s="48"/>
      <c r="FE47" s="48"/>
      <c r="FF47" s="48"/>
      <c r="FG47" s="48"/>
      <c r="FH47" s="48"/>
      <c r="FI47" s="48"/>
      <c r="FJ47" s="48"/>
      <c r="FK47" s="48"/>
    </row>
    <row r="48" spans="1:167" ht="50.1" customHeight="1">
      <c r="A48" s="44" t="s">
        <v>88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5" t="s">
        <v>89</v>
      </c>
      <c r="BT48" s="45"/>
      <c r="BU48" s="45"/>
      <c r="BV48" s="45"/>
      <c r="BW48" s="45"/>
      <c r="BX48" s="45"/>
      <c r="BY48" s="45"/>
      <c r="BZ48" s="45"/>
      <c r="CA48" s="45"/>
      <c r="CB48" s="47">
        <v>0</v>
      </c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>
        <v>0</v>
      </c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8" t="str">
        <f t="shared" si="1"/>
        <v>0,00</v>
      </c>
      <c r="DU48" s="48"/>
      <c r="DV48" s="48"/>
      <c r="DW48" s="48"/>
      <c r="DX48" s="48"/>
      <c r="DY48" s="48"/>
      <c r="DZ48" s="48"/>
      <c r="EA48" s="48"/>
      <c r="EB48" s="48"/>
      <c r="EC48" s="48"/>
      <c r="ED48" s="48"/>
      <c r="EE48" s="48"/>
      <c r="EF48" s="48"/>
      <c r="EG48" s="48"/>
      <c r="EH48" s="48"/>
      <c r="EI48" s="48"/>
      <c r="EJ48" s="48"/>
      <c r="EK48" s="48"/>
      <c r="EL48" s="48"/>
      <c r="EM48" s="48"/>
      <c r="EN48" s="48"/>
      <c r="EO48" s="48"/>
      <c r="EP48" s="48">
        <f t="shared" si="0"/>
        <v>0</v>
      </c>
      <c r="EQ48" s="48"/>
      <c r="ER48" s="48"/>
      <c r="ES48" s="48"/>
      <c r="ET48" s="48"/>
      <c r="EU48" s="48"/>
      <c r="EV48" s="48"/>
      <c r="EW48" s="48"/>
      <c r="EX48" s="48"/>
      <c r="EY48" s="48"/>
      <c r="EZ48" s="48"/>
      <c r="FA48" s="48"/>
      <c r="FB48" s="48"/>
      <c r="FC48" s="48"/>
      <c r="FD48" s="48"/>
      <c r="FE48" s="48"/>
      <c r="FF48" s="48"/>
      <c r="FG48" s="48"/>
      <c r="FH48" s="48"/>
      <c r="FI48" s="48"/>
      <c r="FJ48" s="48"/>
      <c r="FK48" s="48"/>
    </row>
    <row r="49" spans="1:167" ht="50.1" customHeight="1">
      <c r="A49" s="49" t="s">
        <v>90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9"/>
      <c r="AL49" s="49"/>
      <c r="AM49" s="49"/>
      <c r="AN49" s="49"/>
      <c r="AO49" s="49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50" t="s">
        <v>91</v>
      </c>
      <c r="BT49" s="50"/>
      <c r="BU49" s="50"/>
      <c r="BV49" s="50"/>
      <c r="BW49" s="50"/>
      <c r="BX49" s="50"/>
      <c r="BY49" s="50"/>
      <c r="BZ49" s="50"/>
      <c r="CA49" s="50"/>
      <c r="CB49" s="51">
        <f>CB19+CB20+CB21+CB22+CB23+CB26+CB28+CB29+CB37+CB46+CB47+CB48</f>
        <v>28358025.490000002</v>
      </c>
      <c r="CC49" s="51"/>
      <c r="CD49" s="51"/>
      <c r="CE49" s="51"/>
      <c r="CF49" s="51"/>
      <c r="CG49" s="51"/>
      <c r="CH49" s="51"/>
      <c r="CI49" s="51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>
        <f>CX19+CX20+CX21+CX22+CX23+CX26+CX28+CX29+CX37+CX46+CX47+CX48</f>
        <v>22611295.190000001</v>
      </c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2" t="s">
        <v>92</v>
      </c>
      <c r="DU49" s="52"/>
      <c r="DV49" s="52"/>
      <c r="DW49" s="52"/>
      <c r="DX49" s="52"/>
      <c r="DY49" s="52"/>
      <c r="DZ49" s="52"/>
      <c r="EA49" s="52"/>
      <c r="EB49" s="52"/>
      <c r="EC49" s="52"/>
      <c r="ED49" s="52"/>
      <c r="EE49" s="52"/>
      <c r="EF49" s="52"/>
      <c r="EG49" s="52"/>
      <c r="EH49" s="52"/>
      <c r="EI49" s="52"/>
      <c r="EJ49" s="52"/>
      <c r="EK49" s="52"/>
      <c r="EL49" s="52"/>
      <c r="EM49" s="52"/>
      <c r="EN49" s="52"/>
      <c r="EO49" s="52"/>
      <c r="EP49" s="50" t="s">
        <v>159</v>
      </c>
      <c r="EQ49" s="50"/>
      <c r="ER49" s="50"/>
      <c r="ES49" s="50"/>
      <c r="ET49" s="50"/>
      <c r="EU49" s="50"/>
      <c r="EV49" s="50"/>
      <c r="EW49" s="50"/>
      <c r="EX49" s="50"/>
      <c r="EY49" s="50"/>
      <c r="EZ49" s="50"/>
      <c r="FA49" s="50"/>
      <c r="FB49" s="50"/>
      <c r="FC49" s="50"/>
      <c r="FD49" s="50"/>
      <c r="FE49" s="50"/>
      <c r="FF49" s="50"/>
      <c r="FG49" s="50"/>
      <c r="FH49" s="50"/>
      <c r="FI49" s="50"/>
      <c r="FJ49" s="50"/>
      <c r="FK49" s="50"/>
    </row>
    <row r="50" spans="1:167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6"/>
      <c r="AL50" s="6"/>
      <c r="AM50" s="6"/>
      <c r="AN50" s="6"/>
      <c r="AO50" s="6"/>
      <c r="AP50" s="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</row>
    <row r="51" spans="1:167">
      <c r="A51" s="11"/>
      <c r="B51" s="40" t="s">
        <v>93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11"/>
    </row>
    <row r="52" spans="1:167">
      <c r="A52" s="7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D52" s="6"/>
      <c r="EE52" s="6"/>
      <c r="EG52" s="12"/>
      <c r="EH52" s="12"/>
      <c r="EI52" s="12"/>
      <c r="EJ52" s="12"/>
      <c r="EK52" s="12"/>
      <c r="EL52" s="12"/>
      <c r="EM52" s="12"/>
      <c r="EN52" s="12"/>
      <c r="EO52" s="1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</row>
    <row r="53" spans="1:167" ht="20.100000000000001" customHeight="1">
      <c r="A53" s="41" t="s">
        <v>25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 t="s">
        <v>94</v>
      </c>
      <c r="T53" s="41"/>
      <c r="U53" s="41"/>
      <c r="V53" s="41"/>
      <c r="W53" s="41"/>
      <c r="X53" s="41"/>
      <c r="Y53" s="41" t="s">
        <v>95</v>
      </c>
      <c r="Z53" s="41"/>
      <c r="AA53" s="41"/>
      <c r="AB53" s="41"/>
      <c r="AC53" s="41"/>
      <c r="AD53" s="41"/>
      <c r="AE53" s="41"/>
      <c r="AF53" s="41" t="s">
        <v>96</v>
      </c>
      <c r="AG53" s="41"/>
      <c r="AH53" s="41"/>
      <c r="AI53" s="41"/>
      <c r="AJ53" s="41"/>
      <c r="AK53" s="41"/>
      <c r="AL53" s="53" t="s">
        <v>97</v>
      </c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3"/>
      <c r="BS53" s="53"/>
      <c r="BT53" s="53"/>
      <c r="BU53" s="53"/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/>
      <c r="CI53" s="5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53"/>
      <c r="EX53" s="53"/>
      <c r="EY53" s="53"/>
      <c r="EZ53" s="53"/>
      <c r="FA53" s="53"/>
      <c r="FB53" s="53"/>
      <c r="FC53" s="53"/>
      <c r="FD53" s="53"/>
      <c r="FE53" s="53"/>
      <c r="FF53" s="53"/>
      <c r="FG53" s="53"/>
      <c r="FH53" s="53"/>
      <c r="FI53" s="53"/>
      <c r="FJ53" s="53"/>
      <c r="FK53" s="53"/>
    </row>
    <row r="54" spans="1:167" ht="23.1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54" t="s">
        <v>98</v>
      </c>
      <c r="AM54" s="54"/>
      <c r="AN54" s="54"/>
      <c r="AO54" s="54"/>
      <c r="AP54" s="54"/>
      <c r="AQ54" s="54"/>
      <c r="AR54" s="54"/>
      <c r="AS54" s="54"/>
      <c r="AT54" s="54"/>
      <c r="AU54" s="41" t="s">
        <v>99</v>
      </c>
      <c r="AV54" s="41"/>
      <c r="AW54" s="41"/>
      <c r="AX54" s="41"/>
      <c r="AY54" s="41"/>
      <c r="AZ54" s="41"/>
      <c r="BA54" s="41"/>
      <c r="BB54" s="41"/>
      <c r="BC54" s="41" t="s">
        <v>100</v>
      </c>
      <c r="BD54" s="41"/>
      <c r="BE54" s="41"/>
      <c r="BF54" s="41"/>
      <c r="BG54" s="41"/>
      <c r="BH54" s="41"/>
      <c r="BI54" s="41"/>
      <c r="BJ54" s="41" t="s">
        <v>99</v>
      </c>
      <c r="BK54" s="41"/>
      <c r="BL54" s="41"/>
      <c r="BM54" s="41"/>
      <c r="BN54" s="41"/>
      <c r="BO54" s="41"/>
      <c r="BP54" s="41"/>
      <c r="BQ54" s="41"/>
      <c r="BR54" s="41" t="s">
        <v>101</v>
      </c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 t="s">
        <v>102</v>
      </c>
      <c r="CY54" s="41"/>
      <c r="CZ54" s="41"/>
      <c r="DA54" s="41"/>
      <c r="DB54" s="41"/>
      <c r="DC54" s="41"/>
      <c r="DD54" s="41"/>
      <c r="DE54" s="41"/>
      <c r="DF54" s="41"/>
      <c r="DG54" s="41" t="s">
        <v>99</v>
      </c>
      <c r="DH54" s="41"/>
      <c r="DI54" s="41"/>
      <c r="DJ54" s="41"/>
      <c r="DK54" s="41"/>
      <c r="DL54" s="41"/>
      <c r="DM54" s="41"/>
      <c r="DN54" s="41"/>
      <c r="DO54" s="54" t="s">
        <v>103</v>
      </c>
      <c r="DP54" s="54"/>
      <c r="DQ54" s="54"/>
      <c r="DR54" s="54"/>
      <c r="DS54" s="54"/>
      <c r="DT54" s="54"/>
      <c r="DU54" s="54"/>
      <c r="DV54" s="54"/>
      <c r="DW54" s="54"/>
      <c r="DX54" s="41" t="s">
        <v>99</v>
      </c>
      <c r="DY54" s="41"/>
      <c r="DZ54" s="41"/>
      <c r="EA54" s="41"/>
      <c r="EB54" s="41"/>
      <c r="EC54" s="41"/>
      <c r="ED54" s="41"/>
      <c r="EE54" s="41"/>
      <c r="EF54" s="54" t="s">
        <v>104</v>
      </c>
      <c r="EG54" s="54"/>
      <c r="EH54" s="54"/>
      <c r="EI54" s="54"/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/>
      <c r="FG54" s="54"/>
      <c r="FH54" s="54"/>
      <c r="FI54" s="54"/>
      <c r="FJ54" s="54"/>
      <c r="FK54" s="54"/>
    </row>
    <row r="55" spans="1:167" ht="25.3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54"/>
      <c r="AM55" s="54"/>
      <c r="AN55" s="54"/>
      <c r="AO55" s="54"/>
      <c r="AP55" s="54"/>
      <c r="AQ55" s="54"/>
      <c r="AR55" s="54"/>
      <c r="AS55" s="54"/>
      <c r="AT55" s="54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 t="s">
        <v>105</v>
      </c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54"/>
      <c r="DP55" s="54"/>
      <c r="DQ55" s="54"/>
      <c r="DR55" s="54"/>
      <c r="DS55" s="54"/>
      <c r="DT55" s="54"/>
      <c r="DU55" s="54"/>
      <c r="DV55" s="54"/>
      <c r="DW55" s="54"/>
      <c r="DX55" s="41"/>
      <c r="DY55" s="41"/>
      <c r="DZ55" s="41"/>
      <c r="EA55" s="41"/>
      <c r="EB55" s="41"/>
      <c r="EC55" s="41"/>
      <c r="ED55" s="41"/>
      <c r="EE55" s="41"/>
      <c r="EF55" s="54" t="s">
        <v>106</v>
      </c>
      <c r="EG55" s="54"/>
      <c r="EH55" s="54"/>
      <c r="EI55" s="54"/>
      <c r="EJ55" s="54"/>
      <c r="EK55" s="54"/>
      <c r="EL55" s="54"/>
      <c r="EM55" s="54"/>
      <c r="EN55" s="54" t="s">
        <v>99</v>
      </c>
      <c r="EO55" s="54"/>
      <c r="EP55" s="54"/>
      <c r="EQ55" s="54"/>
      <c r="ER55" s="54"/>
      <c r="ES55" s="54"/>
      <c r="ET55" s="54"/>
      <c r="EU55" s="54"/>
      <c r="EV55" s="54" t="s">
        <v>107</v>
      </c>
      <c r="EW55" s="54"/>
      <c r="EX55" s="54"/>
      <c r="EY55" s="54"/>
      <c r="EZ55" s="54"/>
      <c r="FA55" s="54"/>
      <c r="FB55" s="54"/>
      <c r="FC55" s="54"/>
      <c r="FD55" s="54" t="s">
        <v>99</v>
      </c>
      <c r="FE55" s="54"/>
      <c r="FF55" s="54"/>
      <c r="FG55" s="54"/>
      <c r="FH55" s="54"/>
      <c r="FI55" s="54"/>
      <c r="FJ55" s="54"/>
      <c r="FK55" s="54"/>
    </row>
    <row r="56" spans="1:167" ht="113.4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54"/>
      <c r="AM56" s="54"/>
      <c r="AN56" s="54"/>
      <c r="AO56" s="54"/>
      <c r="AP56" s="54"/>
      <c r="AQ56" s="54"/>
      <c r="AR56" s="54"/>
      <c r="AS56" s="54"/>
      <c r="AT56" s="54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 t="s">
        <v>108</v>
      </c>
      <c r="BS56" s="41"/>
      <c r="BT56" s="41"/>
      <c r="BU56" s="41"/>
      <c r="BV56" s="41"/>
      <c r="BW56" s="41"/>
      <c r="BX56" s="41"/>
      <c r="BY56" s="41"/>
      <c r="BZ56" s="41" t="s">
        <v>99</v>
      </c>
      <c r="CA56" s="41"/>
      <c r="CB56" s="41"/>
      <c r="CC56" s="41"/>
      <c r="CD56" s="41"/>
      <c r="CE56" s="41"/>
      <c r="CF56" s="41"/>
      <c r="CG56" s="41"/>
      <c r="CH56" s="41" t="s">
        <v>109</v>
      </c>
      <c r="CI56" s="41"/>
      <c r="CJ56" s="41"/>
      <c r="CK56" s="41"/>
      <c r="CL56" s="41"/>
      <c r="CM56" s="41"/>
      <c r="CN56" s="41"/>
      <c r="CO56" s="41"/>
      <c r="CP56" s="41" t="s">
        <v>99</v>
      </c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54"/>
      <c r="DP56" s="54"/>
      <c r="DQ56" s="54"/>
      <c r="DR56" s="54"/>
      <c r="DS56" s="54"/>
      <c r="DT56" s="54"/>
      <c r="DU56" s="54"/>
      <c r="DV56" s="54"/>
      <c r="DW56" s="54"/>
      <c r="DX56" s="41"/>
      <c r="DY56" s="41"/>
      <c r="DZ56" s="41"/>
      <c r="EA56" s="41"/>
      <c r="EB56" s="41"/>
      <c r="EC56" s="41"/>
      <c r="ED56" s="41"/>
      <c r="EE56" s="41"/>
      <c r="EF56" s="54"/>
      <c r="EG56" s="54"/>
      <c r="EH56" s="54"/>
      <c r="EI56" s="54"/>
      <c r="EJ56" s="54"/>
      <c r="EK56" s="54"/>
      <c r="EL56" s="54"/>
      <c r="EM56" s="54"/>
      <c r="EN56" s="54"/>
      <c r="EO56" s="54"/>
      <c r="EP56" s="54"/>
      <c r="EQ56" s="54"/>
      <c r="ER56" s="54"/>
      <c r="ES56" s="54"/>
      <c r="ET56" s="54"/>
      <c r="EU56" s="54"/>
      <c r="EV56" s="54"/>
      <c r="EW56" s="54"/>
      <c r="EX56" s="54"/>
      <c r="EY56" s="54"/>
      <c r="EZ56" s="54"/>
      <c r="FA56" s="54"/>
      <c r="FB56" s="54"/>
      <c r="FC56" s="54"/>
      <c r="FD56" s="54"/>
      <c r="FE56" s="54"/>
      <c r="FF56" s="54"/>
      <c r="FG56" s="54"/>
      <c r="FH56" s="54"/>
      <c r="FI56" s="54"/>
      <c r="FJ56" s="54"/>
      <c r="FK56" s="54"/>
    </row>
    <row r="57" spans="1:167">
      <c r="A57" s="43">
        <v>1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>
        <v>2</v>
      </c>
      <c r="T57" s="43"/>
      <c r="U57" s="43"/>
      <c r="V57" s="43"/>
      <c r="W57" s="43"/>
      <c r="X57" s="43"/>
      <c r="Y57" s="55">
        <v>3</v>
      </c>
      <c r="Z57" s="55"/>
      <c r="AA57" s="55"/>
      <c r="AB57" s="55"/>
      <c r="AC57" s="55"/>
      <c r="AD57" s="55"/>
      <c r="AE57" s="55"/>
      <c r="AF57" s="55">
        <v>4</v>
      </c>
      <c r="AG57" s="55"/>
      <c r="AH57" s="55"/>
      <c r="AI57" s="55"/>
      <c r="AJ57" s="55"/>
      <c r="AK57" s="55"/>
      <c r="AL57" s="56">
        <v>5</v>
      </c>
      <c r="AM57" s="56"/>
      <c r="AN57" s="56"/>
      <c r="AO57" s="56"/>
      <c r="AP57" s="56"/>
      <c r="AQ57" s="56"/>
      <c r="AR57" s="56"/>
      <c r="AS57" s="56"/>
      <c r="AT57" s="56"/>
      <c r="AU57" s="55">
        <v>6</v>
      </c>
      <c r="AV57" s="55"/>
      <c r="AW57" s="55"/>
      <c r="AX57" s="55"/>
      <c r="AY57" s="55"/>
      <c r="AZ57" s="55"/>
      <c r="BA57" s="55"/>
      <c r="BB57" s="55"/>
      <c r="BC57" s="55">
        <v>7</v>
      </c>
      <c r="BD57" s="55"/>
      <c r="BE57" s="55"/>
      <c r="BF57" s="55"/>
      <c r="BG57" s="55"/>
      <c r="BH57" s="55"/>
      <c r="BI57" s="55"/>
      <c r="BJ57" s="55">
        <v>8</v>
      </c>
      <c r="BK57" s="55"/>
      <c r="BL57" s="55"/>
      <c r="BM57" s="55"/>
      <c r="BN57" s="55"/>
      <c r="BO57" s="55"/>
      <c r="BP57" s="55"/>
      <c r="BQ57" s="55"/>
      <c r="BR57" s="55">
        <v>9</v>
      </c>
      <c r="BS57" s="55"/>
      <c r="BT57" s="55"/>
      <c r="BU57" s="55"/>
      <c r="BV57" s="55"/>
      <c r="BW57" s="55"/>
      <c r="BX57" s="55"/>
      <c r="BY57" s="55"/>
      <c r="BZ57" s="55">
        <v>10</v>
      </c>
      <c r="CA57" s="55"/>
      <c r="CB57" s="55"/>
      <c r="CC57" s="55"/>
      <c r="CD57" s="55"/>
      <c r="CE57" s="55"/>
      <c r="CF57" s="55"/>
      <c r="CG57" s="55"/>
      <c r="CH57" s="55">
        <v>11</v>
      </c>
      <c r="CI57" s="55"/>
      <c r="CJ57" s="55"/>
      <c r="CK57" s="55"/>
      <c r="CL57" s="55"/>
      <c r="CM57" s="55"/>
      <c r="CN57" s="55"/>
      <c r="CO57" s="55"/>
      <c r="CP57" s="55">
        <v>12</v>
      </c>
      <c r="CQ57" s="55"/>
      <c r="CR57" s="55"/>
      <c r="CS57" s="55"/>
      <c r="CT57" s="55"/>
      <c r="CU57" s="55"/>
      <c r="CV57" s="55"/>
      <c r="CW57" s="55"/>
      <c r="CX57" s="55">
        <v>13</v>
      </c>
      <c r="CY57" s="55"/>
      <c r="CZ57" s="55"/>
      <c r="DA57" s="55"/>
      <c r="DB57" s="55"/>
      <c r="DC57" s="55"/>
      <c r="DD57" s="55"/>
      <c r="DE57" s="55"/>
      <c r="DF57" s="55"/>
      <c r="DG57" s="55">
        <v>14</v>
      </c>
      <c r="DH57" s="55"/>
      <c r="DI57" s="55"/>
      <c r="DJ57" s="55"/>
      <c r="DK57" s="55"/>
      <c r="DL57" s="55"/>
      <c r="DM57" s="55"/>
      <c r="DN57" s="55"/>
      <c r="DO57" s="56">
        <v>15</v>
      </c>
      <c r="DP57" s="56"/>
      <c r="DQ57" s="56"/>
      <c r="DR57" s="56"/>
      <c r="DS57" s="56"/>
      <c r="DT57" s="56"/>
      <c r="DU57" s="56"/>
      <c r="DV57" s="56"/>
      <c r="DW57" s="56"/>
      <c r="DX57" s="55">
        <v>16</v>
      </c>
      <c r="DY57" s="55"/>
      <c r="DZ57" s="55"/>
      <c r="EA57" s="55"/>
      <c r="EB57" s="55"/>
      <c r="EC57" s="55"/>
      <c r="ED57" s="55"/>
      <c r="EE57" s="55"/>
      <c r="EF57" s="56">
        <v>17</v>
      </c>
      <c r="EG57" s="56"/>
      <c r="EH57" s="56"/>
      <c r="EI57" s="56"/>
      <c r="EJ57" s="56"/>
      <c r="EK57" s="56"/>
      <c r="EL57" s="56"/>
      <c r="EM57" s="56"/>
      <c r="EN57" s="56">
        <v>18</v>
      </c>
      <c r="EO57" s="56"/>
      <c r="EP57" s="56"/>
      <c r="EQ57" s="56"/>
      <c r="ER57" s="56"/>
      <c r="ES57" s="56"/>
      <c r="ET57" s="56"/>
      <c r="EU57" s="56"/>
      <c r="EV57" s="56">
        <v>19</v>
      </c>
      <c r="EW57" s="56"/>
      <c r="EX57" s="56"/>
      <c r="EY57" s="56"/>
      <c r="EZ57" s="56"/>
      <c r="FA57" s="56"/>
      <c r="FB57" s="56"/>
      <c r="FC57" s="56"/>
      <c r="FD57" s="56">
        <v>20</v>
      </c>
      <c r="FE57" s="56"/>
      <c r="FF57" s="56"/>
      <c r="FG57" s="56"/>
      <c r="FH57" s="56"/>
      <c r="FI57" s="56"/>
      <c r="FJ57" s="56"/>
      <c r="FK57" s="56"/>
    </row>
    <row r="58" spans="1:167" ht="50.1" customHeight="1">
      <c r="A58" s="44" t="s">
        <v>110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5" t="s">
        <v>31</v>
      </c>
      <c r="T58" s="45"/>
      <c r="U58" s="45"/>
      <c r="V58" s="45"/>
      <c r="W58" s="45"/>
      <c r="X58" s="45"/>
      <c r="Y58" s="57">
        <f>AL58+BC58+CX58+DO58</f>
        <v>12657114.09</v>
      </c>
      <c r="Z58" s="57"/>
      <c r="AA58" s="57"/>
      <c r="AB58" s="57"/>
      <c r="AC58" s="57"/>
      <c r="AD58" s="57"/>
      <c r="AE58" s="57"/>
      <c r="AF58" s="57">
        <f>Y58/$Y$89*100</f>
        <v>45.654147291384902</v>
      </c>
      <c r="AG58" s="57"/>
      <c r="AH58" s="57"/>
      <c r="AI58" s="57"/>
      <c r="AJ58" s="57"/>
      <c r="AK58" s="57"/>
      <c r="AL58" s="57">
        <f>9479821.48+30234.54</f>
        <v>9510056.0199999996</v>
      </c>
      <c r="AM58" s="57"/>
      <c r="AN58" s="57"/>
      <c r="AO58" s="57"/>
      <c r="AP58" s="57"/>
      <c r="AQ58" s="57"/>
      <c r="AR58" s="57"/>
      <c r="AS58" s="57"/>
      <c r="AT58" s="57"/>
      <c r="AU58" s="57">
        <f>AL58/$Y$89*100</f>
        <v>34.30272455467783</v>
      </c>
      <c r="AV58" s="57"/>
      <c r="AW58" s="57"/>
      <c r="AX58" s="57"/>
      <c r="AY58" s="57"/>
      <c r="AZ58" s="57"/>
      <c r="BA58" s="57"/>
      <c r="BB58" s="57"/>
      <c r="BC58" s="57">
        <f>2935608.55+199176.66</f>
        <v>3134785.21</v>
      </c>
      <c r="BD58" s="57"/>
      <c r="BE58" s="57"/>
      <c r="BF58" s="57"/>
      <c r="BG58" s="57"/>
      <c r="BH58" s="57"/>
      <c r="BI58" s="57"/>
      <c r="BJ58" s="57">
        <f>BC58/$Y$89*100</f>
        <v>11.307154591998701</v>
      </c>
      <c r="BK58" s="57"/>
      <c r="BL58" s="57"/>
      <c r="BM58" s="57"/>
      <c r="BN58" s="57"/>
      <c r="BO58" s="57"/>
      <c r="BP58" s="57"/>
      <c r="BQ58" s="57"/>
      <c r="BR58" s="57">
        <v>0</v>
      </c>
      <c r="BS58" s="57"/>
      <c r="BT58" s="57"/>
      <c r="BU58" s="57"/>
      <c r="BV58" s="57"/>
      <c r="BW58" s="57"/>
      <c r="BX58" s="57"/>
      <c r="BY58" s="57"/>
      <c r="BZ58" s="58">
        <f>BR58/$Y$89*100</f>
        <v>0</v>
      </c>
      <c r="CA58" s="58"/>
      <c r="CB58" s="58"/>
      <c r="CC58" s="58"/>
      <c r="CD58" s="58"/>
      <c r="CE58" s="58"/>
      <c r="CF58" s="58"/>
      <c r="CG58" s="58"/>
      <c r="CH58" s="57">
        <v>0</v>
      </c>
      <c r="CI58" s="57"/>
      <c r="CJ58" s="57"/>
      <c r="CK58" s="57"/>
      <c r="CL58" s="57"/>
      <c r="CM58" s="57"/>
      <c r="CN58" s="57"/>
      <c r="CO58" s="57"/>
      <c r="CP58" s="57">
        <f>CH58/$Y$89*100</f>
        <v>0</v>
      </c>
      <c r="CQ58" s="57"/>
      <c r="CR58" s="57"/>
      <c r="CS58" s="57"/>
      <c r="CT58" s="57"/>
      <c r="CU58" s="57"/>
      <c r="CV58" s="57"/>
      <c r="CW58" s="57"/>
      <c r="CX58" s="57" t="s">
        <v>160</v>
      </c>
      <c r="CY58" s="57"/>
      <c r="CZ58" s="57"/>
      <c r="DA58" s="57"/>
      <c r="DB58" s="57"/>
      <c r="DC58" s="57"/>
      <c r="DD58" s="57"/>
      <c r="DE58" s="57"/>
      <c r="DF58" s="57"/>
      <c r="DG58" s="57" t="s">
        <v>160</v>
      </c>
      <c r="DH58" s="57"/>
      <c r="DI58" s="57"/>
      <c r="DJ58" s="57"/>
      <c r="DK58" s="57"/>
      <c r="DL58" s="57"/>
      <c r="DM58" s="57"/>
      <c r="DN58" s="57"/>
      <c r="DO58" s="57">
        <v>12272.86</v>
      </c>
      <c r="DP58" s="57"/>
      <c r="DQ58" s="57"/>
      <c r="DR58" s="57"/>
      <c r="DS58" s="57"/>
      <c r="DT58" s="57"/>
      <c r="DU58" s="57"/>
      <c r="DV58" s="57"/>
      <c r="DW58" s="57"/>
      <c r="DX58" s="57">
        <f>DO58/$Y$89*100</f>
        <v>4.426814470837611E-2</v>
      </c>
      <c r="DY58" s="57"/>
      <c r="DZ58" s="57"/>
      <c r="EA58" s="57"/>
      <c r="EB58" s="57"/>
      <c r="EC58" s="57"/>
      <c r="ED58" s="57"/>
      <c r="EE58" s="57"/>
      <c r="EF58" s="58">
        <v>0</v>
      </c>
      <c r="EG58" s="58"/>
      <c r="EH58" s="58"/>
      <c r="EI58" s="58"/>
      <c r="EJ58" s="58"/>
      <c r="EK58" s="58"/>
      <c r="EL58" s="58"/>
      <c r="EM58" s="58"/>
      <c r="EN58" s="58">
        <f>EF58/$Y$89*100</f>
        <v>0</v>
      </c>
      <c r="EO58" s="58"/>
      <c r="EP58" s="58"/>
      <c r="EQ58" s="58"/>
      <c r="ER58" s="58"/>
      <c r="ES58" s="58"/>
      <c r="ET58" s="58"/>
      <c r="EU58" s="58"/>
      <c r="EV58" s="58">
        <f>12272.86</f>
        <v>12272.86</v>
      </c>
      <c r="EW58" s="58"/>
      <c r="EX58" s="58"/>
      <c r="EY58" s="58"/>
      <c r="EZ58" s="58"/>
      <c r="FA58" s="58"/>
      <c r="FB58" s="58"/>
      <c r="FC58" s="58"/>
      <c r="FD58" s="58">
        <f>EV58/$Y$89*100</f>
        <v>4.426814470837611E-2</v>
      </c>
      <c r="FE58" s="58"/>
      <c r="FF58" s="58"/>
      <c r="FG58" s="58"/>
      <c r="FH58" s="58"/>
      <c r="FI58" s="58"/>
      <c r="FJ58" s="58"/>
      <c r="FK58" s="58"/>
    </row>
    <row r="59" spans="1:167" ht="50.1" customHeight="1">
      <c r="A59" s="44" t="s">
        <v>111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5" t="s">
        <v>33</v>
      </c>
      <c r="T59" s="45"/>
      <c r="U59" s="45"/>
      <c r="V59" s="45"/>
      <c r="W59" s="45"/>
      <c r="X59" s="45"/>
      <c r="Y59" s="59">
        <f t="shared" ref="Y59:Y88" si="2">AL59+BC59+CX59+DO59</f>
        <v>3751958.27</v>
      </c>
      <c r="Z59" s="60"/>
      <c r="AA59" s="60"/>
      <c r="AB59" s="60"/>
      <c r="AC59" s="60"/>
      <c r="AD59" s="60"/>
      <c r="AE59" s="61"/>
      <c r="AF59" s="59">
        <f t="shared" ref="AF59:AF88" si="3">Y59/$Y$89*100</f>
        <v>13.533294736202359</v>
      </c>
      <c r="AG59" s="60"/>
      <c r="AH59" s="60"/>
      <c r="AI59" s="60"/>
      <c r="AJ59" s="60"/>
      <c r="AK59" s="61"/>
      <c r="AL59" s="59">
        <v>2861698.09</v>
      </c>
      <c r="AM59" s="60"/>
      <c r="AN59" s="60"/>
      <c r="AO59" s="60"/>
      <c r="AP59" s="60"/>
      <c r="AQ59" s="60"/>
      <c r="AR59" s="60"/>
      <c r="AS59" s="60"/>
      <c r="AT59" s="61"/>
      <c r="AU59" s="59">
        <f t="shared" ref="AU59:AU88" si="4">AL59/$Y$89*100</f>
        <v>10.322130714422189</v>
      </c>
      <c r="AV59" s="60"/>
      <c r="AW59" s="60"/>
      <c r="AX59" s="60"/>
      <c r="AY59" s="60"/>
      <c r="AZ59" s="60"/>
      <c r="BA59" s="60"/>
      <c r="BB59" s="61"/>
      <c r="BC59" s="59">
        <v>886553.75</v>
      </c>
      <c r="BD59" s="60"/>
      <c r="BE59" s="60"/>
      <c r="BF59" s="60"/>
      <c r="BG59" s="60"/>
      <c r="BH59" s="60"/>
      <c r="BI59" s="61"/>
      <c r="BJ59" s="59">
        <f t="shared" ref="BJ59:BJ88" si="5">BC59/$Y$89*100</f>
        <v>3.1977949472864102</v>
      </c>
      <c r="BK59" s="60"/>
      <c r="BL59" s="60"/>
      <c r="BM59" s="60"/>
      <c r="BN59" s="60"/>
      <c r="BO59" s="60"/>
      <c r="BP59" s="60"/>
      <c r="BQ59" s="61"/>
      <c r="BR59" s="59" t="s">
        <v>160</v>
      </c>
      <c r="BS59" s="60"/>
      <c r="BT59" s="60"/>
      <c r="BU59" s="60"/>
      <c r="BV59" s="60"/>
      <c r="BW59" s="60"/>
      <c r="BX59" s="60"/>
      <c r="BY59" s="61"/>
      <c r="BZ59" s="58">
        <f t="shared" ref="BZ59:BZ88" si="6">BR59/$Y$89*100</f>
        <v>0</v>
      </c>
      <c r="CA59" s="58"/>
      <c r="CB59" s="58"/>
      <c r="CC59" s="58"/>
      <c r="CD59" s="58"/>
      <c r="CE59" s="58"/>
      <c r="CF59" s="58"/>
      <c r="CG59" s="58"/>
      <c r="CH59" s="59" t="s">
        <v>160</v>
      </c>
      <c r="CI59" s="60"/>
      <c r="CJ59" s="60"/>
      <c r="CK59" s="60"/>
      <c r="CL59" s="60"/>
      <c r="CM59" s="60"/>
      <c r="CN59" s="60"/>
      <c r="CO59" s="61"/>
      <c r="CP59" s="57">
        <f t="shared" ref="CP59:CP88" si="7">CH59/$Y$89*100</f>
        <v>0</v>
      </c>
      <c r="CQ59" s="57"/>
      <c r="CR59" s="57"/>
      <c r="CS59" s="57"/>
      <c r="CT59" s="57"/>
      <c r="CU59" s="57"/>
      <c r="CV59" s="57"/>
      <c r="CW59" s="57"/>
      <c r="CX59" s="59" t="s">
        <v>160</v>
      </c>
      <c r="CY59" s="60"/>
      <c r="CZ59" s="60"/>
      <c r="DA59" s="60"/>
      <c r="DB59" s="60"/>
      <c r="DC59" s="60"/>
      <c r="DD59" s="60"/>
      <c r="DE59" s="60"/>
      <c r="DF59" s="61"/>
      <c r="DG59" s="59" t="s">
        <v>160</v>
      </c>
      <c r="DH59" s="60"/>
      <c r="DI59" s="60"/>
      <c r="DJ59" s="60"/>
      <c r="DK59" s="60"/>
      <c r="DL59" s="60"/>
      <c r="DM59" s="60"/>
      <c r="DN59" s="61"/>
      <c r="DO59" s="59">
        <v>3706.43</v>
      </c>
      <c r="DP59" s="60"/>
      <c r="DQ59" s="60"/>
      <c r="DR59" s="60"/>
      <c r="DS59" s="60"/>
      <c r="DT59" s="60"/>
      <c r="DU59" s="60"/>
      <c r="DV59" s="60"/>
      <c r="DW59" s="61"/>
      <c r="DX59" s="57">
        <f t="shared" ref="DX59:DX88" si="8">DO59/$Y$89*100</f>
        <v>1.3369074493758298E-2</v>
      </c>
      <c r="DY59" s="57"/>
      <c r="DZ59" s="57"/>
      <c r="EA59" s="57"/>
      <c r="EB59" s="57"/>
      <c r="EC59" s="57"/>
      <c r="ED59" s="57"/>
      <c r="EE59" s="57"/>
      <c r="EF59" s="62" t="s">
        <v>160</v>
      </c>
      <c r="EG59" s="63"/>
      <c r="EH59" s="63"/>
      <c r="EI59" s="63"/>
      <c r="EJ59" s="63"/>
      <c r="EK59" s="63"/>
      <c r="EL59" s="63"/>
      <c r="EM59" s="64"/>
      <c r="EN59" s="58">
        <f t="shared" ref="EN59:EN88" si="9">EF59/$Y$89*100</f>
        <v>0</v>
      </c>
      <c r="EO59" s="58"/>
      <c r="EP59" s="58"/>
      <c r="EQ59" s="58"/>
      <c r="ER59" s="58"/>
      <c r="ES59" s="58"/>
      <c r="ET59" s="58"/>
      <c r="EU59" s="58"/>
      <c r="EV59" s="62">
        <v>3706.43</v>
      </c>
      <c r="EW59" s="63"/>
      <c r="EX59" s="63"/>
      <c r="EY59" s="63"/>
      <c r="EZ59" s="63"/>
      <c r="FA59" s="63"/>
      <c r="FB59" s="63"/>
      <c r="FC59" s="64"/>
      <c r="FD59" s="58">
        <f t="shared" ref="FD59:FD88" si="10">EV59/$Y$89*100</f>
        <v>1.3369074493758298E-2</v>
      </c>
      <c r="FE59" s="58"/>
      <c r="FF59" s="58"/>
      <c r="FG59" s="58"/>
      <c r="FH59" s="58"/>
      <c r="FI59" s="58"/>
      <c r="FJ59" s="58"/>
      <c r="FK59" s="58"/>
    </row>
    <row r="60" spans="1:167" ht="50.1" customHeight="1">
      <c r="A60" s="44" t="s">
        <v>112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5" t="s">
        <v>35</v>
      </c>
      <c r="T60" s="45"/>
      <c r="U60" s="45"/>
      <c r="V60" s="45"/>
      <c r="W60" s="45"/>
      <c r="X60" s="45"/>
      <c r="Y60" s="57">
        <f t="shared" si="2"/>
        <v>10697631.6</v>
      </c>
      <c r="Z60" s="57"/>
      <c r="AA60" s="57"/>
      <c r="AB60" s="57"/>
      <c r="AC60" s="57"/>
      <c r="AD60" s="57"/>
      <c r="AE60" s="57"/>
      <c r="AF60" s="57">
        <f t="shared" si="3"/>
        <v>38.586303738957092</v>
      </c>
      <c r="AG60" s="57"/>
      <c r="AH60" s="57"/>
      <c r="AI60" s="57"/>
      <c r="AJ60" s="57"/>
      <c r="AK60" s="57"/>
      <c r="AL60" s="57">
        <f>SUM(AL61:AT70)</f>
        <v>4465250.21</v>
      </c>
      <c r="AM60" s="57"/>
      <c r="AN60" s="57"/>
      <c r="AO60" s="57"/>
      <c r="AP60" s="57"/>
      <c r="AQ60" s="57"/>
      <c r="AR60" s="57"/>
      <c r="AS60" s="57"/>
      <c r="AT60" s="57"/>
      <c r="AU60" s="57">
        <f t="shared" si="4"/>
        <v>16.106135200384163</v>
      </c>
      <c r="AV60" s="57"/>
      <c r="AW60" s="57"/>
      <c r="AX60" s="57"/>
      <c r="AY60" s="57"/>
      <c r="AZ60" s="57"/>
      <c r="BA60" s="57"/>
      <c r="BB60" s="57"/>
      <c r="BC60" s="57">
        <f>SUM(BC61:BI70)</f>
        <v>6145000.0800000001</v>
      </c>
      <c r="BD60" s="57"/>
      <c r="BE60" s="57"/>
      <c r="BF60" s="57"/>
      <c r="BG60" s="57"/>
      <c r="BH60" s="57"/>
      <c r="BI60" s="57"/>
      <c r="BJ60" s="57">
        <f t="shared" si="5"/>
        <v>22.164984589934438</v>
      </c>
      <c r="BK60" s="57"/>
      <c r="BL60" s="57"/>
      <c r="BM60" s="57"/>
      <c r="BN60" s="57"/>
      <c r="BO60" s="57"/>
      <c r="BP60" s="57"/>
      <c r="BQ60" s="57"/>
      <c r="BR60" s="57" t="s">
        <v>160</v>
      </c>
      <c r="BS60" s="57"/>
      <c r="BT60" s="57"/>
      <c r="BU60" s="57"/>
      <c r="BV60" s="57"/>
      <c r="BW60" s="57"/>
      <c r="BX60" s="57"/>
      <c r="BY60" s="57"/>
      <c r="BZ60" s="58">
        <f t="shared" si="6"/>
        <v>0</v>
      </c>
      <c r="CA60" s="58"/>
      <c r="CB60" s="58"/>
      <c r="CC60" s="58"/>
      <c r="CD60" s="58"/>
      <c r="CE60" s="58"/>
      <c r="CF60" s="58"/>
      <c r="CG60" s="58"/>
      <c r="CH60" s="57" t="s">
        <v>160</v>
      </c>
      <c r="CI60" s="57"/>
      <c r="CJ60" s="57"/>
      <c r="CK60" s="57"/>
      <c r="CL60" s="57"/>
      <c r="CM60" s="57"/>
      <c r="CN60" s="57"/>
      <c r="CO60" s="57"/>
      <c r="CP60" s="57">
        <f t="shared" si="7"/>
        <v>0</v>
      </c>
      <c r="CQ60" s="57"/>
      <c r="CR60" s="57"/>
      <c r="CS60" s="57"/>
      <c r="CT60" s="57"/>
      <c r="CU60" s="57"/>
      <c r="CV60" s="57"/>
      <c r="CW60" s="57"/>
      <c r="CX60" s="57" t="s">
        <v>160</v>
      </c>
      <c r="CY60" s="57"/>
      <c r="CZ60" s="57"/>
      <c r="DA60" s="57"/>
      <c r="DB60" s="57"/>
      <c r="DC60" s="57"/>
      <c r="DD60" s="57"/>
      <c r="DE60" s="57"/>
      <c r="DF60" s="57"/>
      <c r="DG60" s="57" t="s">
        <v>160</v>
      </c>
      <c r="DH60" s="57"/>
      <c r="DI60" s="57"/>
      <c r="DJ60" s="57"/>
      <c r="DK60" s="57"/>
      <c r="DL60" s="57"/>
      <c r="DM60" s="57"/>
      <c r="DN60" s="57"/>
      <c r="DO60" s="57">
        <f>SUM(DO61:DW70)</f>
        <v>87381.31</v>
      </c>
      <c r="DP60" s="57"/>
      <c r="DQ60" s="57"/>
      <c r="DR60" s="57"/>
      <c r="DS60" s="57"/>
      <c r="DT60" s="57"/>
      <c r="DU60" s="57"/>
      <c r="DV60" s="57"/>
      <c r="DW60" s="57"/>
      <c r="DX60" s="57">
        <f t="shared" si="8"/>
        <v>0.31518394863849764</v>
      </c>
      <c r="DY60" s="57"/>
      <c r="DZ60" s="57"/>
      <c r="EA60" s="57"/>
      <c r="EB60" s="57"/>
      <c r="EC60" s="57"/>
      <c r="ED60" s="57"/>
      <c r="EE60" s="57"/>
      <c r="EF60" s="58">
        <f>SUM(EF61:EM70)</f>
        <v>0</v>
      </c>
      <c r="EG60" s="58"/>
      <c r="EH60" s="58"/>
      <c r="EI60" s="58"/>
      <c r="EJ60" s="58"/>
      <c r="EK60" s="58"/>
      <c r="EL60" s="58"/>
      <c r="EM60" s="58"/>
      <c r="EN60" s="58">
        <f t="shared" si="9"/>
        <v>0</v>
      </c>
      <c r="EO60" s="58"/>
      <c r="EP60" s="58"/>
      <c r="EQ60" s="58"/>
      <c r="ER60" s="58"/>
      <c r="ES60" s="58"/>
      <c r="ET60" s="58"/>
      <c r="EU60" s="58"/>
      <c r="EV60" s="58">
        <f>SUM(EV61:FC70)</f>
        <v>39410.239999999998</v>
      </c>
      <c r="EW60" s="58"/>
      <c r="EX60" s="58"/>
      <c r="EY60" s="58"/>
      <c r="EZ60" s="58"/>
      <c r="FA60" s="58"/>
      <c r="FB60" s="58"/>
      <c r="FC60" s="58"/>
      <c r="FD60" s="58">
        <f t="shared" si="10"/>
        <v>0.14215253879795192</v>
      </c>
      <c r="FE60" s="58"/>
      <c r="FF60" s="58"/>
      <c r="FG60" s="58"/>
      <c r="FH60" s="58"/>
      <c r="FI60" s="58"/>
      <c r="FJ60" s="58"/>
      <c r="FK60" s="58"/>
    </row>
    <row r="61" spans="1:167" ht="50.1" customHeight="1">
      <c r="A61" s="44" t="s">
        <v>113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5" t="s">
        <v>114</v>
      </c>
      <c r="T61" s="45"/>
      <c r="U61" s="45"/>
      <c r="V61" s="45"/>
      <c r="W61" s="45"/>
      <c r="X61" s="45"/>
      <c r="Y61" s="57">
        <f t="shared" si="2"/>
        <v>10579.83</v>
      </c>
      <c r="Z61" s="57"/>
      <c r="AA61" s="57"/>
      <c r="AB61" s="57"/>
      <c r="AC61" s="57"/>
      <c r="AD61" s="57"/>
      <c r="AE61" s="57"/>
      <c r="AF61" s="57">
        <f t="shared" si="3"/>
        <v>3.8161393956259483E-2</v>
      </c>
      <c r="AG61" s="57"/>
      <c r="AH61" s="57"/>
      <c r="AI61" s="57"/>
      <c r="AJ61" s="57"/>
      <c r="AK61" s="57"/>
      <c r="AL61" s="57">
        <v>10579.83</v>
      </c>
      <c r="AM61" s="57"/>
      <c r="AN61" s="57"/>
      <c r="AO61" s="57"/>
      <c r="AP61" s="57"/>
      <c r="AQ61" s="57"/>
      <c r="AR61" s="57"/>
      <c r="AS61" s="57"/>
      <c r="AT61" s="57"/>
      <c r="AU61" s="57">
        <f t="shared" si="4"/>
        <v>3.8161393956259483E-2</v>
      </c>
      <c r="AV61" s="57"/>
      <c r="AW61" s="57"/>
      <c r="AX61" s="57"/>
      <c r="AY61" s="57"/>
      <c r="AZ61" s="57"/>
      <c r="BA61" s="57"/>
      <c r="BB61" s="57"/>
      <c r="BC61" s="57" t="s">
        <v>160</v>
      </c>
      <c r="BD61" s="57"/>
      <c r="BE61" s="57"/>
      <c r="BF61" s="57"/>
      <c r="BG61" s="57"/>
      <c r="BH61" s="57"/>
      <c r="BI61" s="57"/>
      <c r="BJ61" s="57">
        <f t="shared" si="5"/>
        <v>0</v>
      </c>
      <c r="BK61" s="57"/>
      <c r="BL61" s="57"/>
      <c r="BM61" s="57"/>
      <c r="BN61" s="57"/>
      <c r="BO61" s="57"/>
      <c r="BP61" s="57"/>
      <c r="BQ61" s="57"/>
      <c r="BR61" s="57" t="s">
        <v>160</v>
      </c>
      <c r="BS61" s="57"/>
      <c r="BT61" s="57"/>
      <c r="BU61" s="57"/>
      <c r="BV61" s="57"/>
      <c r="BW61" s="57"/>
      <c r="BX61" s="57"/>
      <c r="BY61" s="57"/>
      <c r="BZ61" s="58">
        <f t="shared" si="6"/>
        <v>0</v>
      </c>
      <c r="CA61" s="58"/>
      <c r="CB61" s="58"/>
      <c r="CC61" s="58"/>
      <c r="CD61" s="58"/>
      <c r="CE61" s="58"/>
      <c r="CF61" s="58"/>
      <c r="CG61" s="58"/>
      <c r="CH61" s="57" t="s">
        <v>160</v>
      </c>
      <c r="CI61" s="57"/>
      <c r="CJ61" s="57"/>
      <c r="CK61" s="57"/>
      <c r="CL61" s="57"/>
      <c r="CM61" s="57"/>
      <c r="CN61" s="57"/>
      <c r="CO61" s="57"/>
      <c r="CP61" s="57">
        <f t="shared" si="7"/>
        <v>0</v>
      </c>
      <c r="CQ61" s="57"/>
      <c r="CR61" s="57"/>
      <c r="CS61" s="57"/>
      <c r="CT61" s="57"/>
      <c r="CU61" s="57"/>
      <c r="CV61" s="57"/>
      <c r="CW61" s="57"/>
      <c r="CX61" s="57" t="s">
        <v>160</v>
      </c>
      <c r="CY61" s="57"/>
      <c r="CZ61" s="57"/>
      <c r="DA61" s="57"/>
      <c r="DB61" s="57"/>
      <c r="DC61" s="57"/>
      <c r="DD61" s="57"/>
      <c r="DE61" s="57"/>
      <c r="DF61" s="57"/>
      <c r="DG61" s="57" t="s">
        <v>160</v>
      </c>
      <c r="DH61" s="57"/>
      <c r="DI61" s="57"/>
      <c r="DJ61" s="57"/>
      <c r="DK61" s="57"/>
      <c r="DL61" s="57"/>
      <c r="DM61" s="57"/>
      <c r="DN61" s="57"/>
      <c r="DO61" s="57" t="s">
        <v>160</v>
      </c>
      <c r="DP61" s="57"/>
      <c r="DQ61" s="57"/>
      <c r="DR61" s="57"/>
      <c r="DS61" s="57"/>
      <c r="DT61" s="57"/>
      <c r="DU61" s="57"/>
      <c r="DV61" s="57"/>
      <c r="DW61" s="57"/>
      <c r="DX61" s="57">
        <f t="shared" si="8"/>
        <v>0</v>
      </c>
      <c r="DY61" s="57"/>
      <c r="DZ61" s="57"/>
      <c r="EA61" s="57"/>
      <c r="EB61" s="57"/>
      <c r="EC61" s="57"/>
      <c r="ED61" s="57"/>
      <c r="EE61" s="57"/>
      <c r="EF61" s="58" t="s">
        <v>160</v>
      </c>
      <c r="EG61" s="58"/>
      <c r="EH61" s="58"/>
      <c r="EI61" s="58"/>
      <c r="EJ61" s="58"/>
      <c r="EK61" s="58"/>
      <c r="EL61" s="58"/>
      <c r="EM61" s="58"/>
      <c r="EN61" s="58">
        <f t="shared" si="9"/>
        <v>0</v>
      </c>
      <c r="EO61" s="58"/>
      <c r="EP61" s="58"/>
      <c r="EQ61" s="58"/>
      <c r="ER61" s="58"/>
      <c r="ES61" s="58"/>
      <c r="ET61" s="58"/>
      <c r="EU61" s="58"/>
      <c r="EV61" s="58" t="s">
        <v>160</v>
      </c>
      <c r="EW61" s="58"/>
      <c r="EX61" s="58"/>
      <c r="EY61" s="58"/>
      <c r="EZ61" s="58"/>
      <c r="FA61" s="58"/>
      <c r="FB61" s="58"/>
      <c r="FC61" s="58"/>
      <c r="FD61" s="58">
        <f t="shared" si="10"/>
        <v>0</v>
      </c>
      <c r="FE61" s="58"/>
      <c r="FF61" s="58"/>
      <c r="FG61" s="58"/>
      <c r="FH61" s="58"/>
      <c r="FI61" s="58"/>
      <c r="FJ61" s="58"/>
      <c r="FK61" s="58"/>
    </row>
    <row r="62" spans="1:167" ht="50.1" customHeight="1">
      <c r="A62" s="44" t="s">
        <v>115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5" t="s">
        <v>116</v>
      </c>
      <c r="T62" s="45"/>
      <c r="U62" s="45"/>
      <c r="V62" s="45"/>
      <c r="W62" s="45"/>
      <c r="X62" s="45"/>
      <c r="Y62" s="57">
        <f t="shared" si="2"/>
        <v>0</v>
      </c>
      <c r="Z62" s="57"/>
      <c r="AA62" s="57"/>
      <c r="AB62" s="57"/>
      <c r="AC62" s="57"/>
      <c r="AD62" s="57"/>
      <c r="AE62" s="57"/>
      <c r="AF62" s="57">
        <f t="shared" si="3"/>
        <v>0</v>
      </c>
      <c r="AG62" s="57"/>
      <c r="AH62" s="57"/>
      <c r="AI62" s="57"/>
      <c r="AJ62" s="57"/>
      <c r="AK62" s="57"/>
      <c r="AL62" s="57" t="s">
        <v>160</v>
      </c>
      <c r="AM62" s="57"/>
      <c r="AN62" s="57"/>
      <c r="AO62" s="57"/>
      <c r="AP62" s="57"/>
      <c r="AQ62" s="57"/>
      <c r="AR62" s="57"/>
      <c r="AS62" s="57"/>
      <c r="AT62" s="57"/>
      <c r="AU62" s="57">
        <f t="shared" si="4"/>
        <v>0</v>
      </c>
      <c r="AV62" s="57"/>
      <c r="AW62" s="57"/>
      <c r="AX62" s="57"/>
      <c r="AY62" s="57"/>
      <c r="AZ62" s="57"/>
      <c r="BA62" s="57"/>
      <c r="BB62" s="57"/>
      <c r="BC62" s="57" t="s">
        <v>160</v>
      </c>
      <c r="BD62" s="57"/>
      <c r="BE62" s="57"/>
      <c r="BF62" s="57"/>
      <c r="BG62" s="57"/>
      <c r="BH62" s="57"/>
      <c r="BI62" s="57"/>
      <c r="BJ62" s="57">
        <f t="shared" si="5"/>
        <v>0</v>
      </c>
      <c r="BK62" s="57"/>
      <c r="BL62" s="57"/>
      <c r="BM62" s="57"/>
      <c r="BN62" s="57"/>
      <c r="BO62" s="57"/>
      <c r="BP62" s="57"/>
      <c r="BQ62" s="57"/>
      <c r="BR62" s="57" t="s">
        <v>160</v>
      </c>
      <c r="BS62" s="57"/>
      <c r="BT62" s="57"/>
      <c r="BU62" s="57"/>
      <c r="BV62" s="57"/>
      <c r="BW62" s="57"/>
      <c r="BX62" s="57"/>
      <c r="BY62" s="57"/>
      <c r="BZ62" s="58">
        <f t="shared" si="6"/>
        <v>0</v>
      </c>
      <c r="CA62" s="58"/>
      <c r="CB62" s="58"/>
      <c r="CC62" s="58"/>
      <c r="CD62" s="58"/>
      <c r="CE62" s="58"/>
      <c r="CF62" s="58"/>
      <c r="CG62" s="58"/>
      <c r="CH62" s="57" t="s">
        <v>160</v>
      </c>
      <c r="CI62" s="57"/>
      <c r="CJ62" s="57"/>
      <c r="CK62" s="57"/>
      <c r="CL62" s="57"/>
      <c r="CM62" s="57"/>
      <c r="CN62" s="57"/>
      <c r="CO62" s="57"/>
      <c r="CP62" s="57">
        <f t="shared" si="7"/>
        <v>0</v>
      </c>
      <c r="CQ62" s="57"/>
      <c r="CR62" s="57"/>
      <c r="CS62" s="57"/>
      <c r="CT62" s="57"/>
      <c r="CU62" s="57"/>
      <c r="CV62" s="57"/>
      <c r="CW62" s="57"/>
      <c r="CX62" s="57" t="s">
        <v>160</v>
      </c>
      <c r="CY62" s="57"/>
      <c r="CZ62" s="57"/>
      <c r="DA62" s="57"/>
      <c r="DB62" s="57"/>
      <c r="DC62" s="57"/>
      <c r="DD62" s="57"/>
      <c r="DE62" s="57"/>
      <c r="DF62" s="57"/>
      <c r="DG62" s="57" t="s">
        <v>160</v>
      </c>
      <c r="DH62" s="57"/>
      <c r="DI62" s="57"/>
      <c r="DJ62" s="57"/>
      <c r="DK62" s="57"/>
      <c r="DL62" s="57"/>
      <c r="DM62" s="57"/>
      <c r="DN62" s="57"/>
      <c r="DO62" s="57" t="s">
        <v>160</v>
      </c>
      <c r="DP62" s="57"/>
      <c r="DQ62" s="57"/>
      <c r="DR62" s="57"/>
      <c r="DS62" s="57"/>
      <c r="DT62" s="57"/>
      <c r="DU62" s="57"/>
      <c r="DV62" s="57"/>
      <c r="DW62" s="57"/>
      <c r="DX62" s="57">
        <f t="shared" si="8"/>
        <v>0</v>
      </c>
      <c r="DY62" s="57"/>
      <c r="DZ62" s="57"/>
      <c r="EA62" s="57"/>
      <c r="EB62" s="57"/>
      <c r="EC62" s="57"/>
      <c r="ED62" s="57"/>
      <c r="EE62" s="57"/>
      <c r="EF62" s="58" t="s">
        <v>160</v>
      </c>
      <c r="EG62" s="58"/>
      <c r="EH62" s="58"/>
      <c r="EI62" s="58"/>
      <c r="EJ62" s="58"/>
      <c r="EK62" s="58"/>
      <c r="EL62" s="58"/>
      <c r="EM62" s="58"/>
      <c r="EN62" s="58">
        <f t="shared" si="9"/>
        <v>0</v>
      </c>
      <c r="EO62" s="58"/>
      <c r="EP62" s="58"/>
      <c r="EQ62" s="58"/>
      <c r="ER62" s="58"/>
      <c r="ES62" s="58"/>
      <c r="ET62" s="58"/>
      <c r="EU62" s="58"/>
      <c r="EV62" s="58" t="s">
        <v>160</v>
      </c>
      <c r="EW62" s="58"/>
      <c r="EX62" s="58"/>
      <c r="EY62" s="58"/>
      <c r="EZ62" s="58"/>
      <c r="FA62" s="58"/>
      <c r="FB62" s="58"/>
      <c r="FC62" s="58"/>
      <c r="FD62" s="58">
        <f t="shared" si="10"/>
        <v>0</v>
      </c>
      <c r="FE62" s="58"/>
      <c r="FF62" s="58"/>
      <c r="FG62" s="58"/>
      <c r="FH62" s="58"/>
      <c r="FI62" s="58"/>
      <c r="FJ62" s="58"/>
      <c r="FK62" s="58"/>
    </row>
    <row r="63" spans="1:167" ht="50.1" customHeight="1">
      <c r="A63" s="44" t="s">
        <v>117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5" t="s">
        <v>118</v>
      </c>
      <c r="T63" s="45"/>
      <c r="U63" s="45"/>
      <c r="V63" s="45"/>
      <c r="W63" s="45"/>
      <c r="X63" s="45"/>
      <c r="Y63" s="57">
        <f t="shared" si="2"/>
        <v>1589942.5799999998</v>
      </c>
      <c r="Z63" s="57"/>
      <c r="AA63" s="57"/>
      <c r="AB63" s="57"/>
      <c r="AC63" s="57"/>
      <c r="AD63" s="57"/>
      <c r="AE63" s="57"/>
      <c r="AF63" s="57">
        <f t="shared" si="3"/>
        <v>5.7349149431712609</v>
      </c>
      <c r="AG63" s="57"/>
      <c r="AH63" s="57"/>
      <c r="AI63" s="57"/>
      <c r="AJ63" s="57"/>
      <c r="AK63" s="57"/>
      <c r="AL63" s="57">
        <v>1545770.17</v>
      </c>
      <c r="AM63" s="57"/>
      <c r="AN63" s="57"/>
      <c r="AO63" s="57"/>
      <c r="AP63" s="57"/>
      <c r="AQ63" s="57"/>
      <c r="AR63" s="57"/>
      <c r="AS63" s="57"/>
      <c r="AT63" s="57"/>
      <c r="AU63" s="57">
        <f t="shared" si="4"/>
        <v>5.5755852809737201</v>
      </c>
      <c r="AV63" s="57"/>
      <c r="AW63" s="57"/>
      <c r="AX63" s="57"/>
      <c r="AY63" s="57"/>
      <c r="AZ63" s="57"/>
      <c r="BA63" s="57"/>
      <c r="BB63" s="57"/>
      <c r="BC63" s="57" t="s">
        <v>160</v>
      </c>
      <c r="BD63" s="57"/>
      <c r="BE63" s="57"/>
      <c r="BF63" s="57"/>
      <c r="BG63" s="57"/>
      <c r="BH63" s="57"/>
      <c r="BI63" s="57"/>
      <c r="BJ63" s="57">
        <f t="shared" si="5"/>
        <v>0</v>
      </c>
      <c r="BK63" s="57"/>
      <c r="BL63" s="57"/>
      <c r="BM63" s="57"/>
      <c r="BN63" s="57"/>
      <c r="BO63" s="57"/>
      <c r="BP63" s="57"/>
      <c r="BQ63" s="57"/>
      <c r="BR63" s="57" t="s">
        <v>160</v>
      </c>
      <c r="BS63" s="57"/>
      <c r="BT63" s="57"/>
      <c r="BU63" s="57"/>
      <c r="BV63" s="57"/>
      <c r="BW63" s="57"/>
      <c r="BX63" s="57"/>
      <c r="BY63" s="57"/>
      <c r="BZ63" s="58">
        <f t="shared" si="6"/>
        <v>0</v>
      </c>
      <c r="CA63" s="58"/>
      <c r="CB63" s="58"/>
      <c r="CC63" s="58"/>
      <c r="CD63" s="58"/>
      <c r="CE63" s="58"/>
      <c r="CF63" s="58"/>
      <c r="CG63" s="58"/>
      <c r="CH63" s="57" t="s">
        <v>160</v>
      </c>
      <c r="CI63" s="57"/>
      <c r="CJ63" s="57"/>
      <c r="CK63" s="57"/>
      <c r="CL63" s="57"/>
      <c r="CM63" s="57"/>
      <c r="CN63" s="57"/>
      <c r="CO63" s="57"/>
      <c r="CP63" s="57">
        <f t="shared" si="7"/>
        <v>0</v>
      </c>
      <c r="CQ63" s="57"/>
      <c r="CR63" s="57"/>
      <c r="CS63" s="57"/>
      <c r="CT63" s="57"/>
      <c r="CU63" s="57"/>
      <c r="CV63" s="57"/>
      <c r="CW63" s="57"/>
      <c r="CX63" s="57" t="s">
        <v>160</v>
      </c>
      <c r="CY63" s="57"/>
      <c r="CZ63" s="57"/>
      <c r="DA63" s="57"/>
      <c r="DB63" s="57"/>
      <c r="DC63" s="57"/>
      <c r="DD63" s="57"/>
      <c r="DE63" s="57"/>
      <c r="DF63" s="57"/>
      <c r="DG63" s="57" t="s">
        <v>160</v>
      </c>
      <c r="DH63" s="57"/>
      <c r="DI63" s="57"/>
      <c r="DJ63" s="57"/>
      <c r="DK63" s="57"/>
      <c r="DL63" s="57"/>
      <c r="DM63" s="57"/>
      <c r="DN63" s="57"/>
      <c r="DO63" s="57">
        <v>44172.41</v>
      </c>
      <c r="DP63" s="57"/>
      <c r="DQ63" s="57"/>
      <c r="DR63" s="57"/>
      <c r="DS63" s="57"/>
      <c r="DT63" s="57"/>
      <c r="DU63" s="57"/>
      <c r="DV63" s="57"/>
      <c r="DW63" s="57"/>
      <c r="DX63" s="57">
        <f t="shared" si="8"/>
        <v>0.15932966219754158</v>
      </c>
      <c r="DY63" s="57"/>
      <c r="DZ63" s="57"/>
      <c r="EA63" s="57"/>
      <c r="EB63" s="57"/>
      <c r="EC63" s="57"/>
      <c r="ED63" s="57"/>
      <c r="EE63" s="57"/>
      <c r="EF63" s="58" t="s">
        <v>160</v>
      </c>
      <c r="EG63" s="58"/>
      <c r="EH63" s="58"/>
      <c r="EI63" s="58"/>
      <c r="EJ63" s="58"/>
      <c r="EK63" s="58"/>
      <c r="EL63" s="58"/>
      <c r="EM63" s="58"/>
      <c r="EN63" s="58">
        <f t="shared" si="9"/>
        <v>0</v>
      </c>
      <c r="EO63" s="58"/>
      <c r="EP63" s="58"/>
      <c r="EQ63" s="58"/>
      <c r="ER63" s="58"/>
      <c r="ES63" s="58"/>
      <c r="ET63" s="58"/>
      <c r="EU63" s="58"/>
      <c r="EV63" s="58" t="s">
        <v>160</v>
      </c>
      <c r="EW63" s="58"/>
      <c r="EX63" s="58"/>
      <c r="EY63" s="58"/>
      <c r="EZ63" s="58"/>
      <c r="FA63" s="58"/>
      <c r="FB63" s="58"/>
      <c r="FC63" s="58"/>
      <c r="FD63" s="58">
        <f t="shared" si="10"/>
        <v>0</v>
      </c>
      <c r="FE63" s="58"/>
      <c r="FF63" s="58"/>
      <c r="FG63" s="58"/>
      <c r="FH63" s="58"/>
      <c r="FI63" s="58"/>
      <c r="FJ63" s="58"/>
      <c r="FK63" s="58"/>
    </row>
    <row r="64" spans="1:167" ht="50.1" customHeight="1">
      <c r="A64" s="44" t="s">
        <v>119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5" t="s">
        <v>120</v>
      </c>
      <c r="T64" s="45"/>
      <c r="U64" s="45"/>
      <c r="V64" s="45"/>
      <c r="W64" s="45"/>
      <c r="X64" s="45"/>
      <c r="Y64" s="57">
        <f t="shared" si="2"/>
        <v>0</v>
      </c>
      <c r="Z64" s="57"/>
      <c r="AA64" s="57"/>
      <c r="AB64" s="57"/>
      <c r="AC64" s="57"/>
      <c r="AD64" s="57"/>
      <c r="AE64" s="57"/>
      <c r="AF64" s="57">
        <f t="shared" si="3"/>
        <v>0</v>
      </c>
      <c r="AG64" s="57"/>
      <c r="AH64" s="57"/>
      <c r="AI64" s="57"/>
      <c r="AJ64" s="57"/>
      <c r="AK64" s="57"/>
      <c r="AL64" s="57" t="s">
        <v>160</v>
      </c>
      <c r="AM64" s="57"/>
      <c r="AN64" s="57"/>
      <c r="AO64" s="57"/>
      <c r="AP64" s="57"/>
      <c r="AQ64" s="57"/>
      <c r="AR64" s="57"/>
      <c r="AS64" s="57"/>
      <c r="AT64" s="57"/>
      <c r="AU64" s="57">
        <f t="shared" si="4"/>
        <v>0</v>
      </c>
      <c r="AV64" s="57"/>
      <c r="AW64" s="57"/>
      <c r="AX64" s="57"/>
      <c r="AY64" s="57"/>
      <c r="AZ64" s="57"/>
      <c r="BA64" s="57"/>
      <c r="BB64" s="57"/>
      <c r="BC64" s="57" t="s">
        <v>160</v>
      </c>
      <c r="BD64" s="57"/>
      <c r="BE64" s="57"/>
      <c r="BF64" s="57"/>
      <c r="BG64" s="57"/>
      <c r="BH64" s="57"/>
      <c r="BI64" s="57"/>
      <c r="BJ64" s="57">
        <f t="shared" si="5"/>
        <v>0</v>
      </c>
      <c r="BK64" s="57"/>
      <c r="BL64" s="57"/>
      <c r="BM64" s="57"/>
      <c r="BN64" s="57"/>
      <c r="BO64" s="57"/>
      <c r="BP64" s="57"/>
      <c r="BQ64" s="57"/>
      <c r="BR64" s="57" t="s">
        <v>160</v>
      </c>
      <c r="BS64" s="57"/>
      <c r="BT64" s="57"/>
      <c r="BU64" s="57"/>
      <c r="BV64" s="57"/>
      <c r="BW64" s="57"/>
      <c r="BX64" s="57"/>
      <c r="BY64" s="57"/>
      <c r="BZ64" s="58">
        <f t="shared" si="6"/>
        <v>0</v>
      </c>
      <c r="CA64" s="58"/>
      <c r="CB64" s="58"/>
      <c r="CC64" s="58"/>
      <c r="CD64" s="58"/>
      <c r="CE64" s="58"/>
      <c r="CF64" s="58"/>
      <c r="CG64" s="58"/>
      <c r="CH64" s="57" t="s">
        <v>160</v>
      </c>
      <c r="CI64" s="57"/>
      <c r="CJ64" s="57"/>
      <c r="CK64" s="57"/>
      <c r="CL64" s="57"/>
      <c r="CM64" s="57"/>
      <c r="CN64" s="57"/>
      <c r="CO64" s="57"/>
      <c r="CP64" s="57">
        <f t="shared" si="7"/>
        <v>0</v>
      </c>
      <c r="CQ64" s="57"/>
      <c r="CR64" s="57"/>
      <c r="CS64" s="57"/>
      <c r="CT64" s="57"/>
      <c r="CU64" s="57"/>
      <c r="CV64" s="57"/>
      <c r="CW64" s="57"/>
      <c r="CX64" s="57" t="s">
        <v>160</v>
      </c>
      <c r="CY64" s="57"/>
      <c r="CZ64" s="57"/>
      <c r="DA64" s="57"/>
      <c r="DB64" s="57"/>
      <c r="DC64" s="57"/>
      <c r="DD64" s="57"/>
      <c r="DE64" s="57"/>
      <c r="DF64" s="57"/>
      <c r="DG64" s="57" t="s">
        <v>160</v>
      </c>
      <c r="DH64" s="57"/>
      <c r="DI64" s="57"/>
      <c r="DJ64" s="57"/>
      <c r="DK64" s="57"/>
      <c r="DL64" s="57"/>
      <c r="DM64" s="57"/>
      <c r="DN64" s="57"/>
      <c r="DO64" s="57" t="s">
        <v>160</v>
      </c>
      <c r="DP64" s="57"/>
      <c r="DQ64" s="57"/>
      <c r="DR64" s="57"/>
      <c r="DS64" s="57"/>
      <c r="DT64" s="57"/>
      <c r="DU64" s="57"/>
      <c r="DV64" s="57"/>
      <c r="DW64" s="57"/>
      <c r="DX64" s="57">
        <f t="shared" si="8"/>
        <v>0</v>
      </c>
      <c r="DY64" s="57"/>
      <c r="DZ64" s="57"/>
      <c r="EA64" s="57"/>
      <c r="EB64" s="57"/>
      <c r="EC64" s="57"/>
      <c r="ED64" s="57"/>
      <c r="EE64" s="57"/>
      <c r="EF64" s="58" t="s">
        <v>160</v>
      </c>
      <c r="EG64" s="58"/>
      <c r="EH64" s="58"/>
      <c r="EI64" s="58"/>
      <c r="EJ64" s="58"/>
      <c r="EK64" s="58"/>
      <c r="EL64" s="58"/>
      <c r="EM64" s="58"/>
      <c r="EN64" s="58">
        <f t="shared" si="9"/>
        <v>0</v>
      </c>
      <c r="EO64" s="58"/>
      <c r="EP64" s="58"/>
      <c r="EQ64" s="58"/>
      <c r="ER64" s="58"/>
      <c r="ES64" s="58"/>
      <c r="ET64" s="58"/>
      <c r="EU64" s="58"/>
      <c r="EV64" s="58" t="s">
        <v>160</v>
      </c>
      <c r="EW64" s="58"/>
      <c r="EX64" s="58"/>
      <c r="EY64" s="58"/>
      <c r="EZ64" s="58"/>
      <c r="FA64" s="58"/>
      <c r="FB64" s="58"/>
      <c r="FC64" s="58"/>
      <c r="FD64" s="58">
        <f t="shared" si="10"/>
        <v>0</v>
      </c>
      <c r="FE64" s="58"/>
      <c r="FF64" s="58"/>
      <c r="FG64" s="58"/>
      <c r="FH64" s="58"/>
      <c r="FI64" s="58"/>
      <c r="FJ64" s="58"/>
      <c r="FK64" s="58"/>
    </row>
    <row r="65" spans="1:167" ht="50.1" customHeight="1">
      <c r="A65" s="44" t="s">
        <v>121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5" t="s">
        <v>122</v>
      </c>
      <c r="T65" s="45"/>
      <c r="U65" s="45"/>
      <c r="V65" s="45"/>
      <c r="W65" s="45"/>
      <c r="X65" s="45"/>
      <c r="Y65" s="57">
        <f t="shared" si="2"/>
        <v>4709180.03</v>
      </c>
      <c r="Z65" s="57"/>
      <c r="AA65" s="57"/>
      <c r="AB65" s="57"/>
      <c r="AC65" s="57"/>
      <c r="AD65" s="57"/>
      <c r="AE65" s="57"/>
      <c r="AF65" s="57">
        <f t="shared" si="3"/>
        <v>16.985988842522033</v>
      </c>
      <c r="AG65" s="57"/>
      <c r="AH65" s="57"/>
      <c r="AI65" s="57"/>
      <c r="AJ65" s="57"/>
      <c r="AK65" s="57"/>
      <c r="AL65" s="57">
        <f>431423.58</f>
        <v>431423.58</v>
      </c>
      <c r="AM65" s="57"/>
      <c r="AN65" s="57"/>
      <c r="AO65" s="57"/>
      <c r="AP65" s="57"/>
      <c r="AQ65" s="57"/>
      <c r="AR65" s="57"/>
      <c r="AS65" s="57"/>
      <c r="AT65" s="57"/>
      <c r="AU65" s="57">
        <f t="shared" si="4"/>
        <v>1.5561426977938049</v>
      </c>
      <c r="AV65" s="57"/>
      <c r="AW65" s="57"/>
      <c r="AX65" s="57"/>
      <c r="AY65" s="57"/>
      <c r="AZ65" s="57"/>
      <c r="BA65" s="57"/>
      <c r="BB65" s="57"/>
      <c r="BC65" s="57">
        <f>4277756.45</f>
        <v>4277756.45</v>
      </c>
      <c r="BD65" s="57"/>
      <c r="BE65" s="57"/>
      <c r="BF65" s="57"/>
      <c r="BG65" s="57"/>
      <c r="BH65" s="57"/>
      <c r="BI65" s="57"/>
      <c r="BJ65" s="57">
        <f t="shared" si="5"/>
        <v>15.429846144728227</v>
      </c>
      <c r="BK65" s="57"/>
      <c r="BL65" s="57"/>
      <c r="BM65" s="57"/>
      <c r="BN65" s="57"/>
      <c r="BO65" s="57"/>
      <c r="BP65" s="57"/>
      <c r="BQ65" s="57"/>
      <c r="BR65" s="57" t="s">
        <v>160</v>
      </c>
      <c r="BS65" s="57"/>
      <c r="BT65" s="57"/>
      <c r="BU65" s="57"/>
      <c r="BV65" s="57"/>
      <c r="BW65" s="57"/>
      <c r="BX65" s="57"/>
      <c r="BY65" s="57"/>
      <c r="BZ65" s="58">
        <f t="shared" si="6"/>
        <v>0</v>
      </c>
      <c r="CA65" s="58"/>
      <c r="CB65" s="58"/>
      <c r="CC65" s="58"/>
      <c r="CD65" s="58"/>
      <c r="CE65" s="58"/>
      <c r="CF65" s="58"/>
      <c r="CG65" s="58"/>
      <c r="CH65" s="57" t="s">
        <v>160</v>
      </c>
      <c r="CI65" s="57"/>
      <c r="CJ65" s="57"/>
      <c r="CK65" s="57"/>
      <c r="CL65" s="57"/>
      <c r="CM65" s="57"/>
      <c r="CN65" s="57"/>
      <c r="CO65" s="57"/>
      <c r="CP65" s="57">
        <f t="shared" si="7"/>
        <v>0</v>
      </c>
      <c r="CQ65" s="57"/>
      <c r="CR65" s="57"/>
      <c r="CS65" s="57"/>
      <c r="CT65" s="57"/>
      <c r="CU65" s="57"/>
      <c r="CV65" s="57"/>
      <c r="CW65" s="57"/>
      <c r="CX65" s="57" t="s">
        <v>160</v>
      </c>
      <c r="CY65" s="57"/>
      <c r="CZ65" s="57"/>
      <c r="DA65" s="57"/>
      <c r="DB65" s="57"/>
      <c r="DC65" s="57"/>
      <c r="DD65" s="57"/>
      <c r="DE65" s="57"/>
      <c r="DF65" s="57"/>
      <c r="DG65" s="57" t="s">
        <v>160</v>
      </c>
      <c r="DH65" s="57"/>
      <c r="DI65" s="57"/>
      <c r="DJ65" s="57"/>
      <c r="DK65" s="57"/>
      <c r="DL65" s="57"/>
      <c r="DM65" s="57"/>
      <c r="DN65" s="57"/>
      <c r="DO65" s="57" t="s">
        <v>160</v>
      </c>
      <c r="DP65" s="57"/>
      <c r="DQ65" s="57"/>
      <c r="DR65" s="57"/>
      <c r="DS65" s="57"/>
      <c r="DT65" s="57"/>
      <c r="DU65" s="57"/>
      <c r="DV65" s="57"/>
      <c r="DW65" s="57"/>
      <c r="DX65" s="57">
        <f t="shared" si="8"/>
        <v>0</v>
      </c>
      <c r="DY65" s="57"/>
      <c r="DZ65" s="57"/>
      <c r="EA65" s="57"/>
      <c r="EB65" s="57"/>
      <c r="EC65" s="57"/>
      <c r="ED65" s="57"/>
      <c r="EE65" s="57"/>
      <c r="EF65" s="58" t="s">
        <v>160</v>
      </c>
      <c r="EG65" s="58"/>
      <c r="EH65" s="58"/>
      <c r="EI65" s="58"/>
      <c r="EJ65" s="58"/>
      <c r="EK65" s="58"/>
      <c r="EL65" s="58"/>
      <c r="EM65" s="58"/>
      <c r="EN65" s="58">
        <f t="shared" si="9"/>
        <v>0</v>
      </c>
      <c r="EO65" s="58"/>
      <c r="EP65" s="58"/>
      <c r="EQ65" s="58"/>
      <c r="ER65" s="58"/>
      <c r="ES65" s="58"/>
      <c r="ET65" s="58"/>
      <c r="EU65" s="58"/>
      <c r="EV65" s="58" t="s">
        <v>160</v>
      </c>
      <c r="EW65" s="58"/>
      <c r="EX65" s="58"/>
      <c r="EY65" s="58"/>
      <c r="EZ65" s="58"/>
      <c r="FA65" s="58"/>
      <c r="FB65" s="58"/>
      <c r="FC65" s="58"/>
      <c r="FD65" s="58">
        <f t="shared" si="10"/>
        <v>0</v>
      </c>
      <c r="FE65" s="58"/>
      <c r="FF65" s="58"/>
      <c r="FG65" s="58"/>
      <c r="FH65" s="58"/>
      <c r="FI65" s="58"/>
      <c r="FJ65" s="58"/>
      <c r="FK65" s="58"/>
    </row>
    <row r="66" spans="1:167" ht="50.1" customHeight="1">
      <c r="A66" s="44" t="s">
        <v>123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5" t="s">
        <v>124</v>
      </c>
      <c r="T66" s="45"/>
      <c r="U66" s="45"/>
      <c r="V66" s="45"/>
      <c r="W66" s="45"/>
      <c r="X66" s="45"/>
      <c r="Y66" s="57">
        <f t="shared" si="2"/>
        <v>3288988.67</v>
      </c>
      <c r="Z66" s="57"/>
      <c r="AA66" s="57"/>
      <c r="AB66" s="57"/>
      <c r="AC66" s="57"/>
      <c r="AD66" s="57"/>
      <c r="AE66" s="57"/>
      <c r="AF66" s="57">
        <f t="shared" si="3"/>
        <v>11.863365701863254</v>
      </c>
      <c r="AG66" s="57"/>
      <c r="AH66" s="57"/>
      <c r="AI66" s="57"/>
      <c r="AJ66" s="57"/>
      <c r="AK66" s="57"/>
      <c r="AL66" s="57">
        <f>1440244.5</f>
        <v>1440244.5</v>
      </c>
      <c r="AM66" s="57"/>
      <c r="AN66" s="57"/>
      <c r="AO66" s="57"/>
      <c r="AP66" s="57"/>
      <c r="AQ66" s="57"/>
      <c r="AR66" s="57"/>
      <c r="AS66" s="57"/>
      <c r="AT66" s="57"/>
      <c r="AU66" s="57">
        <f t="shared" si="4"/>
        <v>5.1949547164591454</v>
      </c>
      <c r="AV66" s="57"/>
      <c r="AW66" s="57"/>
      <c r="AX66" s="57"/>
      <c r="AY66" s="57"/>
      <c r="AZ66" s="57"/>
      <c r="BA66" s="57"/>
      <c r="BB66" s="57"/>
      <c r="BC66" s="57">
        <f>1848744.17</f>
        <v>1848744.17</v>
      </c>
      <c r="BD66" s="57"/>
      <c r="BE66" s="57"/>
      <c r="BF66" s="57"/>
      <c r="BG66" s="57"/>
      <c r="BH66" s="57"/>
      <c r="BI66" s="57"/>
      <c r="BJ66" s="57">
        <f t="shared" si="5"/>
        <v>6.6684109854041091</v>
      </c>
      <c r="BK66" s="57"/>
      <c r="BL66" s="57"/>
      <c r="BM66" s="57"/>
      <c r="BN66" s="57"/>
      <c r="BO66" s="57"/>
      <c r="BP66" s="57"/>
      <c r="BQ66" s="57"/>
      <c r="BR66" s="57" t="s">
        <v>160</v>
      </c>
      <c r="BS66" s="57"/>
      <c r="BT66" s="57"/>
      <c r="BU66" s="57"/>
      <c r="BV66" s="57"/>
      <c r="BW66" s="57"/>
      <c r="BX66" s="57"/>
      <c r="BY66" s="57"/>
      <c r="BZ66" s="58">
        <f t="shared" si="6"/>
        <v>0</v>
      </c>
      <c r="CA66" s="58"/>
      <c r="CB66" s="58"/>
      <c r="CC66" s="58"/>
      <c r="CD66" s="58"/>
      <c r="CE66" s="58"/>
      <c r="CF66" s="58"/>
      <c r="CG66" s="58"/>
      <c r="CH66" s="57" t="s">
        <v>160</v>
      </c>
      <c r="CI66" s="57"/>
      <c r="CJ66" s="57"/>
      <c r="CK66" s="57"/>
      <c r="CL66" s="57"/>
      <c r="CM66" s="57"/>
      <c r="CN66" s="57"/>
      <c r="CO66" s="57"/>
      <c r="CP66" s="57">
        <f t="shared" si="7"/>
        <v>0</v>
      </c>
      <c r="CQ66" s="57"/>
      <c r="CR66" s="57"/>
      <c r="CS66" s="57"/>
      <c r="CT66" s="57"/>
      <c r="CU66" s="57"/>
      <c r="CV66" s="57"/>
      <c r="CW66" s="57"/>
      <c r="CX66" s="57" t="s">
        <v>160</v>
      </c>
      <c r="CY66" s="57"/>
      <c r="CZ66" s="57"/>
      <c r="DA66" s="57"/>
      <c r="DB66" s="57"/>
      <c r="DC66" s="57"/>
      <c r="DD66" s="57"/>
      <c r="DE66" s="57"/>
      <c r="DF66" s="57"/>
      <c r="DG66" s="57" t="s">
        <v>160</v>
      </c>
      <c r="DH66" s="57"/>
      <c r="DI66" s="57"/>
      <c r="DJ66" s="57"/>
      <c r="DK66" s="57"/>
      <c r="DL66" s="57"/>
      <c r="DM66" s="57"/>
      <c r="DN66" s="57"/>
      <c r="DO66" s="57" t="s">
        <v>160</v>
      </c>
      <c r="DP66" s="57"/>
      <c r="DQ66" s="57"/>
      <c r="DR66" s="57"/>
      <c r="DS66" s="57"/>
      <c r="DT66" s="57"/>
      <c r="DU66" s="57"/>
      <c r="DV66" s="57"/>
      <c r="DW66" s="57"/>
      <c r="DX66" s="57">
        <f t="shared" si="8"/>
        <v>0</v>
      </c>
      <c r="DY66" s="57"/>
      <c r="DZ66" s="57"/>
      <c r="EA66" s="57"/>
      <c r="EB66" s="57"/>
      <c r="EC66" s="57"/>
      <c r="ED66" s="57"/>
      <c r="EE66" s="57"/>
      <c r="EF66" s="58" t="s">
        <v>160</v>
      </c>
      <c r="EG66" s="58"/>
      <c r="EH66" s="58"/>
      <c r="EI66" s="58"/>
      <c r="EJ66" s="58"/>
      <c r="EK66" s="58"/>
      <c r="EL66" s="58"/>
      <c r="EM66" s="58"/>
      <c r="EN66" s="58">
        <f t="shared" si="9"/>
        <v>0</v>
      </c>
      <c r="EO66" s="58"/>
      <c r="EP66" s="58"/>
      <c r="EQ66" s="58"/>
      <c r="ER66" s="58"/>
      <c r="ES66" s="58"/>
      <c r="ET66" s="58"/>
      <c r="EU66" s="58"/>
      <c r="EV66" s="58" t="s">
        <v>160</v>
      </c>
      <c r="EW66" s="58"/>
      <c r="EX66" s="58"/>
      <c r="EY66" s="58"/>
      <c r="EZ66" s="58"/>
      <c r="FA66" s="58"/>
      <c r="FB66" s="58"/>
      <c r="FC66" s="58"/>
      <c r="FD66" s="58">
        <f t="shared" si="10"/>
        <v>0</v>
      </c>
      <c r="FE66" s="58"/>
      <c r="FF66" s="58"/>
      <c r="FG66" s="58"/>
      <c r="FH66" s="58"/>
      <c r="FI66" s="58"/>
      <c r="FJ66" s="58"/>
      <c r="FK66" s="58"/>
    </row>
    <row r="67" spans="1:167" ht="50.1" customHeight="1">
      <c r="A67" s="44" t="s">
        <v>125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5" t="s">
        <v>126</v>
      </c>
      <c r="T67" s="45"/>
      <c r="U67" s="45"/>
      <c r="V67" s="45"/>
      <c r="W67" s="45"/>
      <c r="X67" s="45"/>
      <c r="Y67" s="57">
        <f t="shared" si="2"/>
        <v>1030411.8099999999</v>
      </c>
      <c r="Z67" s="57"/>
      <c r="AA67" s="57"/>
      <c r="AB67" s="57"/>
      <c r="AC67" s="57"/>
      <c r="AD67" s="57"/>
      <c r="AE67" s="57"/>
      <c r="AF67" s="57">
        <f t="shared" si="3"/>
        <v>3.71669025103356</v>
      </c>
      <c r="AG67" s="57"/>
      <c r="AH67" s="57"/>
      <c r="AI67" s="57"/>
      <c r="AJ67" s="57"/>
      <c r="AK67" s="57"/>
      <c r="AL67" s="57">
        <f>289950+682107.35</f>
        <v>972057.35</v>
      </c>
      <c r="AM67" s="57"/>
      <c r="AN67" s="57"/>
      <c r="AO67" s="57"/>
      <c r="AP67" s="57"/>
      <c r="AQ67" s="57"/>
      <c r="AR67" s="57"/>
      <c r="AS67" s="57"/>
      <c r="AT67" s="57"/>
      <c r="AU67" s="57">
        <f t="shared" si="4"/>
        <v>3.5062060053353985</v>
      </c>
      <c r="AV67" s="57"/>
      <c r="AW67" s="57"/>
      <c r="AX67" s="57"/>
      <c r="AY67" s="57"/>
      <c r="AZ67" s="57"/>
      <c r="BA67" s="57"/>
      <c r="BB67" s="57"/>
      <c r="BC67" s="57">
        <v>18499.46</v>
      </c>
      <c r="BD67" s="57"/>
      <c r="BE67" s="57"/>
      <c r="BF67" s="57"/>
      <c r="BG67" s="57"/>
      <c r="BH67" s="57"/>
      <c r="BI67" s="57"/>
      <c r="BJ67" s="57">
        <f t="shared" si="5"/>
        <v>6.672745980210118E-2</v>
      </c>
      <c r="BK67" s="57"/>
      <c r="BL67" s="57"/>
      <c r="BM67" s="57"/>
      <c r="BN67" s="57"/>
      <c r="BO67" s="57"/>
      <c r="BP67" s="57"/>
      <c r="BQ67" s="57"/>
      <c r="BR67" s="57" t="s">
        <v>160</v>
      </c>
      <c r="BS67" s="57"/>
      <c r="BT67" s="57"/>
      <c r="BU67" s="57"/>
      <c r="BV67" s="57"/>
      <c r="BW67" s="57"/>
      <c r="BX67" s="57"/>
      <c r="BY67" s="57"/>
      <c r="BZ67" s="58">
        <f t="shared" si="6"/>
        <v>0</v>
      </c>
      <c r="CA67" s="58"/>
      <c r="CB67" s="58"/>
      <c r="CC67" s="58"/>
      <c r="CD67" s="58"/>
      <c r="CE67" s="58"/>
      <c r="CF67" s="58"/>
      <c r="CG67" s="58"/>
      <c r="CH67" s="57" t="s">
        <v>160</v>
      </c>
      <c r="CI67" s="57"/>
      <c r="CJ67" s="57"/>
      <c r="CK67" s="57"/>
      <c r="CL67" s="57"/>
      <c r="CM67" s="57"/>
      <c r="CN67" s="57"/>
      <c r="CO67" s="57"/>
      <c r="CP67" s="57">
        <f t="shared" si="7"/>
        <v>0</v>
      </c>
      <c r="CQ67" s="57"/>
      <c r="CR67" s="57"/>
      <c r="CS67" s="57"/>
      <c r="CT67" s="57"/>
      <c r="CU67" s="57"/>
      <c r="CV67" s="57"/>
      <c r="CW67" s="57"/>
      <c r="CX67" s="57" t="s">
        <v>160</v>
      </c>
      <c r="CY67" s="57"/>
      <c r="CZ67" s="57"/>
      <c r="DA67" s="57"/>
      <c r="DB67" s="57"/>
      <c r="DC67" s="57"/>
      <c r="DD67" s="57"/>
      <c r="DE67" s="57"/>
      <c r="DF67" s="57"/>
      <c r="DG67" s="57" t="s">
        <v>160</v>
      </c>
      <c r="DH67" s="57"/>
      <c r="DI67" s="57"/>
      <c r="DJ67" s="57"/>
      <c r="DK67" s="57"/>
      <c r="DL67" s="57"/>
      <c r="DM67" s="57"/>
      <c r="DN67" s="57"/>
      <c r="DO67" s="57">
        <f>39855</f>
        <v>39855</v>
      </c>
      <c r="DP67" s="57"/>
      <c r="DQ67" s="57"/>
      <c r="DR67" s="57"/>
      <c r="DS67" s="57"/>
      <c r="DT67" s="57"/>
      <c r="DU67" s="57"/>
      <c r="DV67" s="57"/>
      <c r="DW67" s="57"/>
      <c r="DX67" s="57">
        <f t="shared" si="8"/>
        <v>0.14375678589606089</v>
      </c>
      <c r="DY67" s="57"/>
      <c r="DZ67" s="57"/>
      <c r="EA67" s="57"/>
      <c r="EB67" s="57"/>
      <c r="EC67" s="57"/>
      <c r="ED67" s="57"/>
      <c r="EE67" s="57"/>
      <c r="EF67" s="58" t="s">
        <v>160</v>
      </c>
      <c r="EG67" s="58"/>
      <c r="EH67" s="58"/>
      <c r="EI67" s="58"/>
      <c r="EJ67" s="58"/>
      <c r="EK67" s="58"/>
      <c r="EL67" s="58"/>
      <c r="EM67" s="58"/>
      <c r="EN67" s="58">
        <f t="shared" si="9"/>
        <v>0</v>
      </c>
      <c r="EO67" s="58"/>
      <c r="EP67" s="58"/>
      <c r="EQ67" s="58"/>
      <c r="ER67" s="58"/>
      <c r="ES67" s="58"/>
      <c r="ET67" s="58"/>
      <c r="EU67" s="58"/>
      <c r="EV67" s="58">
        <v>39410.239999999998</v>
      </c>
      <c r="EW67" s="58"/>
      <c r="EX67" s="58"/>
      <c r="EY67" s="58"/>
      <c r="EZ67" s="58"/>
      <c r="FA67" s="58"/>
      <c r="FB67" s="58"/>
      <c r="FC67" s="58"/>
      <c r="FD67" s="58">
        <f t="shared" si="10"/>
        <v>0.14215253879795192</v>
      </c>
      <c r="FE67" s="58"/>
      <c r="FF67" s="58"/>
      <c r="FG67" s="58"/>
      <c r="FH67" s="58"/>
      <c r="FI67" s="58"/>
      <c r="FJ67" s="58"/>
      <c r="FK67" s="58"/>
    </row>
    <row r="68" spans="1:167" ht="50.1" customHeight="1">
      <c r="A68" s="44" t="s">
        <v>127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5" t="s">
        <v>128</v>
      </c>
      <c r="T68" s="45"/>
      <c r="U68" s="45"/>
      <c r="V68" s="45"/>
      <c r="W68" s="45"/>
      <c r="X68" s="45"/>
      <c r="Y68" s="57">
        <f t="shared" si="2"/>
        <v>0</v>
      </c>
      <c r="Z68" s="57"/>
      <c r="AA68" s="57"/>
      <c r="AB68" s="57"/>
      <c r="AC68" s="57"/>
      <c r="AD68" s="57"/>
      <c r="AE68" s="57"/>
      <c r="AF68" s="57">
        <f t="shared" si="3"/>
        <v>0</v>
      </c>
      <c r="AG68" s="57"/>
      <c r="AH68" s="57"/>
      <c r="AI68" s="57"/>
      <c r="AJ68" s="57"/>
      <c r="AK68" s="57"/>
      <c r="AL68" s="57" t="s">
        <v>160</v>
      </c>
      <c r="AM68" s="57"/>
      <c r="AN68" s="57"/>
      <c r="AO68" s="57"/>
      <c r="AP68" s="57"/>
      <c r="AQ68" s="57"/>
      <c r="AR68" s="57"/>
      <c r="AS68" s="57"/>
      <c r="AT68" s="57"/>
      <c r="AU68" s="57">
        <f t="shared" si="4"/>
        <v>0</v>
      </c>
      <c r="AV68" s="57"/>
      <c r="AW68" s="57"/>
      <c r="AX68" s="57"/>
      <c r="AY68" s="57"/>
      <c r="AZ68" s="57"/>
      <c r="BA68" s="57"/>
      <c r="BB68" s="57"/>
      <c r="BC68" s="57" t="s">
        <v>160</v>
      </c>
      <c r="BD68" s="57"/>
      <c r="BE68" s="57"/>
      <c r="BF68" s="57"/>
      <c r="BG68" s="57"/>
      <c r="BH68" s="57"/>
      <c r="BI68" s="57"/>
      <c r="BJ68" s="57">
        <f t="shared" si="5"/>
        <v>0</v>
      </c>
      <c r="BK68" s="57"/>
      <c r="BL68" s="57"/>
      <c r="BM68" s="57"/>
      <c r="BN68" s="57"/>
      <c r="BO68" s="57"/>
      <c r="BP68" s="57"/>
      <c r="BQ68" s="57"/>
      <c r="BR68" s="57" t="s">
        <v>160</v>
      </c>
      <c r="BS68" s="57"/>
      <c r="BT68" s="57"/>
      <c r="BU68" s="57"/>
      <c r="BV68" s="57"/>
      <c r="BW68" s="57"/>
      <c r="BX68" s="57"/>
      <c r="BY68" s="57"/>
      <c r="BZ68" s="58">
        <f t="shared" si="6"/>
        <v>0</v>
      </c>
      <c r="CA68" s="58"/>
      <c r="CB68" s="58"/>
      <c r="CC68" s="58"/>
      <c r="CD68" s="58"/>
      <c r="CE68" s="58"/>
      <c r="CF68" s="58"/>
      <c r="CG68" s="58"/>
      <c r="CH68" s="57" t="s">
        <v>160</v>
      </c>
      <c r="CI68" s="57"/>
      <c r="CJ68" s="57"/>
      <c r="CK68" s="57"/>
      <c r="CL68" s="57"/>
      <c r="CM68" s="57"/>
      <c r="CN68" s="57"/>
      <c r="CO68" s="57"/>
      <c r="CP68" s="57">
        <f t="shared" si="7"/>
        <v>0</v>
      </c>
      <c r="CQ68" s="57"/>
      <c r="CR68" s="57"/>
      <c r="CS68" s="57"/>
      <c r="CT68" s="57"/>
      <c r="CU68" s="57"/>
      <c r="CV68" s="57"/>
      <c r="CW68" s="57"/>
      <c r="CX68" s="57" t="s">
        <v>160</v>
      </c>
      <c r="CY68" s="57"/>
      <c r="CZ68" s="57"/>
      <c r="DA68" s="57"/>
      <c r="DB68" s="57"/>
      <c r="DC68" s="57"/>
      <c r="DD68" s="57"/>
      <c r="DE68" s="57"/>
      <c r="DF68" s="57"/>
      <c r="DG68" s="57" t="s">
        <v>160</v>
      </c>
      <c r="DH68" s="57"/>
      <c r="DI68" s="57"/>
      <c r="DJ68" s="57"/>
      <c r="DK68" s="57"/>
      <c r="DL68" s="57"/>
      <c r="DM68" s="57"/>
      <c r="DN68" s="57"/>
      <c r="DO68" s="57" t="s">
        <v>160</v>
      </c>
      <c r="DP68" s="57"/>
      <c r="DQ68" s="57"/>
      <c r="DR68" s="57"/>
      <c r="DS68" s="57"/>
      <c r="DT68" s="57"/>
      <c r="DU68" s="57"/>
      <c r="DV68" s="57"/>
      <c r="DW68" s="57"/>
      <c r="DX68" s="57">
        <f t="shared" si="8"/>
        <v>0</v>
      </c>
      <c r="DY68" s="57"/>
      <c r="DZ68" s="57"/>
      <c r="EA68" s="57"/>
      <c r="EB68" s="57"/>
      <c r="EC68" s="57"/>
      <c r="ED68" s="57"/>
      <c r="EE68" s="57"/>
      <c r="EF68" s="58" t="s">
        <v>160</v>
      </c>
      <c r="EG68" s="58"/>
      <c r="EH68" s="58"/>
      <c r="EI68" s="58"/>
      <c r="EJ68" s="58"/>
      <c r="EK68" s="58"/>
      <c r="EL68" s="58"/>
      <c r="EM68" s="58"/>
      <c r="EN68" s="58">
        <f t="shared" si="9"/>
        <v>0</v>
      </c>
      <c r="EO68" s="58"/>
      <c r="EP68" s="58"/>
      <c r="EQ68" s="58"/>
      <c r="ER68" s="58"/>
      <c r="ES68" s="58"/>
      <c r="ET68" s="58"/>
      <c r="EU68" s="58"/>
      <c r="EV68" s="58" t="s">
        <v>160</v>
      </c>
      <c r="EW68" s="58"/>
      <c r="EX68" s="58"/>
      <c r="EY68" s="58"/>
      <c r="EZ68" s="58"/>
      <c r="FA68" s="58"/>
      <c r="FB68" s="58"/>
      <c r="FC68" s="58"/>
      <c r="FD68" s="58">
        <f t="shared" si="10"/>
        <v>0</v>
      </c>
      <c r="FE68" s="58"/>
      <c r="FF68" s="58"/>
      <c r="FG68" s="58"/>
      <c r="FH68" s="58"/>
      <c r="FI68" s="58"/>
      <c r="FJ68" s="58"/>
      <c r="FK68" s="58"/>
    </row>
    <row r="69" spans="1:167" ht="50.1" customHeight="1">
      <c r="A69" s="44" t="s">
        <v>129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5" t="s">
        <v>130</v>
      </c>
      <c r="T69" s="45"/>
      <c r="U69" s="45"/>
      <c r="V69" s="45"/>
      <c r="W69" s="45"/>
      <c r="X69" s="45"/>
      <c r="Y69" s="57">
        <f t="shared" si="2"/>
        <v>0</v>
      </c>
      <c r="Z69" s="57"/>
      <c r="AA69" s="57"/>
      <c r="AB69" s="57"/>
      <c r="AC69" s="57"/>
      <c r="AD69" s="57"/>
      <c r="AE69" s="57"/>
      <c r="AF69" s="57">
        <f t="shared" si="3"/>
        <v>0</v>
      </c>
      <c r="AG69" s="57"/>
      <c r="AH69" s="57"/>
      <c r="AI69" s="57"/>
      <c r="AJ69" s="57"/>
      <c r="AK69" s="57"/>
      <c r="AL69" s="57" t="s">
        <v>160</v>
      </c>
      <c r="AM69" s="57"/>
      <c r="AN69" s="57"/>
      <c r="AO69" s="57"/>
      <c r="AP69" s="57"/>
      <c r="AQ69" s="57"/>
      <c r="AR69" s="57"/>
      <c r="AS69" s="57"/>
      <c r="AT69" s="57"/>
      <c r="AU69" s="57">
        <f t="shared" si="4"/>
        <v>0</v>
      </c>
      <c r="AV69" s="57"/>
      <c r="AW69" s="57"/>
      <c r="AX69" s="57"/>
      <c r="AY69" s="57"/>
      <c r="AZ69" s="57"/>
      <c r="BA69" s="57"/>
      <c r="BB69" s="57"/>
      <c r="BC69" s="57" t="s">
        <v>160</v>
      </c>
      <c r="BD69" s="57"/>
      <c r="BE69" s="57"/>
      <c r="BF69" s="57"/>
      <c r="BG69" s="57"/>
      <c r="BH69" s="57"/>
      <c r="BI69" s="57"/>
      <c r="BJ69" s="57">
        <f t="shared" si="5"/>
        <v>0</v>
      </c>
      <c r="BK69" s="57"/>
      <c r="BL69" s="57"/>
      <c r="BM69" s="57"/>
      <c r="BN69" s="57"/>
      <c r="BO69" s="57"/>
      <c r="BP69" s="57"/>
      <c r="BQ69" s="57"/>
      <c r="BR69" s="57" t="s">
        <v>160</v>
      </c>
      <c r="BS69" s="57"/>
      <c r="BT69" s="57"/>
      <c r="BU69" s="57"/>
      <c r="BV69" s="57"/>
      <c r="BW69" s="57"/>
      <c r="BX69" s="57"/>
      <c r="BY69" s="57"/>
      <c r="BZ69" s="58">
        <f t="shared" si="6"/>
        <v>0</v>
      </c>
      <c r="CA69" s="58"/>
      <c r="CB69" s="58"/>
      <c r="CC69" s="58"/>
      <c r="CD69" s="58"/>
      <c r="CE69" s="58"/>
      <c r="CF69" s="58"/>
      <c r="CG69" s="58"/>
      <c r="CH69" s="57" t="s">
        <v>160</v>
      </c>
      <c r="CI69" s="57"/>
      <c r="CJ69" s="57"/>
      <c r="CK69" s="57"/>
      <c r="CL69" s="57"/>
      <c r="CM69" s="57"/>
      <c r="CN69" s="57"/>
      <c r="CO69" s="57"/>
      <c r="CP69" s="57">
        <f t="shared" si="7"/>
        <v>0</v>
      </c>
      <c r="CQ69" s="57"/>
      <c r="CR69" s="57"/>
      <c r="CS69" s="57"/>
      <c r="CT69" s="57"/>
      <c r="CU69" s="57"/>
      <c r="CV69" s="57"/>
      <c r="CW69" s="57"/>
      <c r="CX69" s="57" t="s">
        <v>160</v>
      </c>
      <c r="CY69" s="57"/>
      <c r="CZ69" s="57"/>
      <c r="DA69" s="57"/>
      <c r="DB69" s="57"/>
      <c r="DC69" s="57"/>
      <c r="DD69" s="57"/>
      <c r="DE69" s="57"/>
      <c r="DF69" s="57"/>
      <c r="DG69" s="57" t="s">
        <v>160</v>
      </c>
      <c r="DH69" s="57"/>
      <c r="DI69" s="57"/>
      <c r="DJ69" s="57"/>
      <c r="DK69" s="57"/>
      <c r="DL69" s="57"/>
      <c r="DM69" s="57"/>
      <c r="DN69" s="57"/>
      <c r="DO69" s="57" t="s">
        <v>160</v>
      </c>
      <c r="DP69" s="57"/>
      <c r="DQ69" s="57"/>
      <c r="DR69" s="57"/>
      <c r="DS69" s="57"/>
      <c r="DT69" s="57"/>
      <c r="DU69" s="57"/>
      <c r="DV69" s="57"/>
      <c r="DW69" s="57"/>
      <c r="DX69" s="57">
        <f t="shared" si="8"/>
        <v>0</v>
      </c>
      <c r="DY69" s="57"/>
      <c r="DZ69" s="57"/>
      <c r="EA69" s="57"/>
      <c r="EB69" s="57"/>
      <c r="EC69" s="57"/>
      <c r="ED69" s="57"/>
      <c r="EE69" s="57"/>
      <c r="EF69" s="58" t="s">
        <v>160</v>
      </c>
      <c r="EG69" s="58"/>
      <c r="EH69" s="58"/>
      <c r="EI69" s="58"/>
      <c r="EJ69" s="58"/>
      <c r="EK69" s="58"/>
      <c r="EL69" s="58"/>
      <c r="EM69" s="58"/>
      <c r="EN69" s="58">
        <f t="shared" si="9"/>
        <v>0</v>
      </c>
      <c r="EO69" s="58"/>
      <c r="EP69" s="58"/>
      <c r="EQ69" s="58"/>
      <c r="ER69" s="58"/>
      <c r="ES69" s="58"/>
      <c r="ET69" s="58"/>
      <c r="EU69" s="58"/>
      <c r="EV69" s="58" t="s">
        <v>160</v>
      </c>
      <c r="EW69" s="58"/>
      <c r="EX69" s="58"/>
      <c r="EY69" s="58"/>
      <c r="EZ69" s="58"/>
      <c r="FA69" s="58"/>
      <c r="FB69" s="58"/>
      <c r="FC69" s="58"/>
      <c r="FD69" s="58">
        <f t="shared" si="10"/>
        <v>0</v>
      </c>
      <c r="FE69" s="58"/>
      <c r="FF69" s="58"/>
      <c r="FG69" s="58"/>
      <c r="FH69" s="58"/>
      <c r="FI69" s="58"/>
      <c r="FJ69" s="58"/>
      <c r="FK69" s="58"/>
    </row>
    <row r="70" spans="1:167" ht="50.1" customHeight="1">
      <c r="A70" s="44" t="s">
        <v>131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5" t="s">
        <v>132</v>
      </c>
      <c r="T70" s="45"/>
      <c r="U70" s="45"/>
      <c r="V70" s="45"/>
      <c r="W70" s="45"/>
      <c r="X70" s="45"/>
      <c r="Y70" s="57">
        <f t="shared" si="2"/>
        <v>68528.679999999993</v>
      </c>
      <c r="Z70" s="57"/>
      <c r="AA70" s="57"/>
      <c r="AB70" s="57"/>
      <c r="AC70" s="57"/>
      <c r="AD70" s="57"/>
      <c r="AE70" s="57"/>
      <c r="AF70" s="57">
        <f t="shared" si="3"/>
        <v>0.24718260641073062</v>
      </c>
      <c r="AG70" s="57"/>
      <c r="AH70" s="57"/>
      <c r="AI70" s="57"/>
      <c r="AJ70" s="57"/>
      <c r="AK70" s="57"/>
      <c r="AL70" s="57">
        <f>59806.78+5368</f>
        <v>65174.78</v>
      </c>
      <c r="AM70" s="57"/>
      <c r="AN70" s="57"/>
      <c r="AO70" s="57"/>
      <c r="AP70" s="57"/>
      <c r="AQ70" s="57"/>
      <c r="AR70" s="57"/>
      <c r="AS70" s="57"/>
      <c r="AT70" s="57"/>
      <c r="AU70" s="57">
        <f t="shared" si="4"/>
        <v>0.23508510586583545</v>
      </c>
      <c r="AV70" s="57"/>
      <c r="AW70" s="57"/>
      <c r="AX70" s="57"/>
      <c r="AY70" s="57"/>
      <c r="AZ70" s="57"/>
      <c r="BA70" s="57"/>
      <c r="BB70" s="57"/>
      <c r="BC70" s="57" t="s">
        <v>160</v>
      </c>
      <c r="BD70" s="57"/>
      <c r="BE70" s="57"/>
      <c r="BF70" s="57"/>
      <c r="BG70" s="57"/>
      <c r="BH70" s="57"/>
      <c r="BI70" s="57"/>
      <c r="BJ70" s="57">
        <f t="shared" si="5"/>
        <v>0</v>
      </c>
      <c r="BK70" s="57"/>
      <c r="BL70" s="57"/>
      <c r="BM70" s="57"/>
      <c r="BN70" s="57"/>
      <c r="BO70" s="57"/>
      <c r="BP70" s="57"/>
      <c r="BQ70" s="57"/>
      <c r="BR70" s="57" t="s">
        <v>160</v>
      </c>
      <c r="BS70" s="57"/>
      <c r="BT70" s="57"/>
      <c r="BU70" s="57"/>
      <c r="BV70" s="57"/>
      <c r="BW70" s="57"/>
      <c r="BX70" s="57"/>
      <c r="BY70" s="57"/>
      <c r="BZ70" s="58">
        <f t="shared" si="6"/>
        <v>0</v>
      </c>
      <c r="CA70" s="58"/>
      <c r="CB70" s="58"/>
      <c r="CC70" s="58"/>
      <c r="CD70" s="58"/>
      <c r="CE70" s="58"/>
      <c r="CF70" s="58"/>
      <c r="CG70" s="58"/>
      <c r="CH70" s="57" t="s">
        <v>160</v>
      </c>
      <c r="CI70" s="57"/>
      <c r="CJ70" s="57"/>
      <c r="CK70" s="57"/>
      <c r="CL70" s="57"/>
      <c r="CM70" s="57"/>
      <c r="CN70" s="57"/>
      <c r="CO70" s="57"/>
      <c r="CP70" s="57">
        <f t="shared" si="7"/>
        <v>0</v>
      </c>
      <c r="CQ70" s="57"/>
      <c r="CR70" s="57"/>
      <c r="CS70" s="57"/>
      <c r="CT70" s="57"/>
      <c r="CU70" s="57"/>
      <c r="CV70" s="57"/>
      <c r="CW70" s="57"/>
      <c r="CX70" s="57" t="s">
        <v>160</v>
      </c>
      <c r="CY70" s="57"/>
      <c r="CZ70" s="57"/>
      <c r="DA70" s="57"/>
      <c r="DB70" s="57"/>
      <c r="DC70" s="57"/>
      <c r="DD70" s="57"/>
      <c r="DE70" s="57"/>
      <c r="DF70" s="57"/>
      <c r="DG70" s="57" t="s">
        <v>160</v>
      </c>
      <c r="DH70" s="57"/>
      <c r="DI70" s="57"/>
      <c r="DJ70" s="57"/>
      <c r="DK70" s="57"/>
      <c r="DL70" s="57"/>
      <c r="DM70" s="57"/>
      <c r="DN70" s="57"/>
      <c r="DO70" s="57">
        <f>3353.9</f>
        <v>3353.9</v>
      </c>
      <c r="DP70" s="57"/>
      <c r="DQ70" s="57"/>
      <c r="DR70" s="57"/>
      <c r="DS70" s="57"/>
      <c r="DT70" s="57"/>
      <c r="DU70" s="57"/>
      <c r="DV70" s="57"/>
      <c r="DW70" s="57"/>
      <c r="DX70" s="57">
        <f t="shared" si="8"/>
        <v>1.2097500544895209E-2</v>
      </c>
      <c r="DY70" s="57"/>
      <c r="DZ70" s="57"/>
      <c r="EA70" s="57"/>
      <c r="EB70" s="57"/>
      <c r="EC70" s="57"/>
      <c r="ED70" s="57"/>
      <c r="EE70" s="57"/>
      <c r="EF70" s="58" t="s">
        <v>160</v>
      </c>
      <c r="EG70" s="58"/>
      <c r="EH70" s="58"/>
      <c r="EI70" s="58"/>
      <c r="EJ70" s="58"/>
      <c r="EK70" s="58"/>
      <c r="EL70" s="58"/>
      <c r="EM70" s="58"/>
      <c r="EN70" s="58">
        <f t="shared" si="9"/>
        <v>0</v>
      </c>
      <c r="EO70" s="58"/>
      <c r="EP70" s="58"/>
      <c r="EQ70" s="58"/>
      <c r="ER70" s="58"/>
      <c r="ES70" s="58"/>
      <c r="ET70" s="58"/>
      <c r="EU70" s="58"/>
      <c r="EV70" s="58" t="s">
        <v>160</v>
      </c>
      <c r="EW70" s="58"/>
      <c r="EX70" s="58"/>
      <c r="EY70" s="58"/>
      <c r="EZ70" s="58"/>
      <c r="FA70" s="58"/>
      <c r="FB70" s="58"/>
      <c r="FC70" s="58"/>
      <c r="FD70" s="58">
        <f t="shared" si="10"/>
        <v>0</v>
      </c>
      <c r="FE70" s="58"/>
      <c r="FF70" s="58"/>
      <c r="FG70" s="58"/>
      <c r="FH70" s="58"/>
      <c r="FI70" s="58"/>
      <c r="FJ70" s="58"/>
      <c r="FK70" s="58"/>
    </row>
    <row r="71" spans="1:167" ht="50.1" customHeight="1">
      <c r="A71" s="44" t="s">
        <v>133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5" t="s">
        <v>37</v>
      </c>
      <c r="T71" s="45"/>
      <c r="U71" s="45"/>
      <c r="V71" s="45"/>
      <c r="W71" s="45"/>
      <c r="X71" s="45"/>
      <c r="Y71" s="57">
        <f t="shared" si="2"/>
        <v>0</v>
      </c>
      <c r="Z71" s="57"/>
      <c r="AA71" s="57"/>
      <c r="AB71" s="57"/>
      <c r="AC71" s="57"/>
      <c r="AD71" s="57"/>
      <c r="AE71" s="57"/>
      <c r="AF71" s="57">
        <f t="shared" si="3"/>
        <v>0</v>
      </c>
      <c r="AG71" s="57"/>
      <c r="AH71" s="57"/>
      <c r="AI71" s="57"/>
      <c r="AJ71" s="57"/>
      <c r="AK71" s="57"/>
      <c r="AL71" s="57" t="s">
        <v>160</v>
      </c>
      <c r="AM71" s="57"/>
      <c r="AN71" s="57"/>
      <c r="AO71" s="57"/>
      <c r="AP71" s="57"/>
      <c r="AQ71" s="57"/>
      <c r="AR71" s="57"/>
      <c r="AS71" s="57"/>
      <c r="AT71" s="57"/>
      <c r="AU71" s="57">
        <f t="shared" si="4"/>
        <v>0</v>
      </c>
      <c r="AV71" s="57"/>
      <c r="AW71" s="57"/>
      <c r="AX71" s="57"/>
      <c r="AY71" s="57"/>
      <c r="AZ71" s="57"/>
      <c r="BA71" s="57"/>
      <c r="BB71" s="57"/>
      <c r="BC71" s="57" t="s">
        <v>160</v>
      </c>
      <c r="BD71" s="57"/>
      <c r="BE71" s="57"/>
      <c r="BF71" s="57"/>
      <c r="BG71" s="57"/>
      <c r="BH71" s="57"/>
      <c r="BI71" s="57"/>
      <c r="BJ71" s="57">
        <f t="shared" si="5"/>
        <v>0</v>
      </c>
      <c r="BK71" s="57"/>
      <c r="BL71" s="57"/>
      <c r="BM71" s="57"/>
      <c r="BN71" s="57"/>
      <c r="BO71" s="57"/>
      <c r="BP71" s="57"/>
      <c r="BQ71" s="57"/>
      <c r="BR71" s="57" t="s">
        <v>160</v>
      </c>
      <c r="BS71" s="57"/>
      <c r="BT71" s="57"/>
      <c r="BU71" s="57"/>
      <c r="BV71" s="57"/>
      <c r="BW71" s="57"/>
      <c r="BX71" s="57"/>
      <c r="BY71" s="57"/>
      <c r="BZ71" s="58">
        <f t="shared" si="6"/>
        <v>0</v>
      </c>
      <c r="CA71" s="58"/>
      <c r="CB71" s="58"/>
      <c r="CC71" s="58"/>
      <c r="CD71" s="58"/>
      <c r="CE71" s="58"/>
      <c r="CF71" s="58"/>
      <c r="CG71" s="58"/>
      <c r="CH71" s="57" t="s">
        <v>160</v>
      </c>
      <c r="CI71" s="57"/>
      <c r="CJ71" s="57"/>
      <c r="CK71" s="57"/>
      <c r="CL71" s="57"/>
      <c r="CM71" s="57"/>
      <c r="CN71" s="57"/>
      <c r="CO71" s="57"/>
      <c r="CP71" s="57">
        <f t="shared" si="7"/>
        <v>0</v>
      </c>
      <c r="CQ71" s="57"/>
      <c r="CR71" s="57"/>
      <c r="CS71" s="57"/>
      <c r="CT71" s="57"/>
      <c r="CU71" s="57"/>
      <c r="CV71" s="57"/>
      <c r="CW71" s="57"/>
      <c r="CX71" s="57" t="s">
        <v>160</v>
      </c>
      <c r="CY71" s="57"/>
      <c r="CZ71" s="57"/>
      <c r="DA71" s="57"/>
      <c r="DB71" s="57"/>
      <c r="DC71" s="57"/>
      <c r="DD71" s="57"/>
      <c r="DE71" s="57"/>
      <c r="DF71" s="57"/>
      <c r="DG71" s="57" t="s">
        <v>160</v>
      </c>
      <c r="DH71" s="57"/>
      <c r="DI71" s="57"/>
      <c r="DJ71" s="57"/>
      <c r="DK71" s="57"/>
      <c r="DL71" s="57"/>
      <c r="DM71" s="57"/>
      <c r="DN71" s="57"/>
      <c r="DO71" s="57" t="s">
        <v>160</v>
      </c>
      <c r="DP71" s="57"/>
      <c r="DQ71" s="57"/>
      <c r="DR71" s="57"/>
      <c r="DS71" s="57"/>
      <c r="DT71" s="57"/>
      <c r="DU71" s="57"/>
      <c r="DV71" s="57"/>
      <c r="DW71" s="57"/>
      <c r="DX71" s="57">
        <f t="shared" si="8"/>
        <v>0</v>
      </c>
      <c r="DY71" s="57"/>
      <c r="DZ71" s="57"/>
      <c r="EA71" s="57"/>
      <c r="EB71" s="57"/>
      <c r="EC71" s="57"/>
      <c r="ED71" s="57"/>
      <c r="EE71" s="57"/>
      <c r="EF71" s="58" t="s">
        <v>160</v>
      </c>
      <c r="EG71" s="58"/>
      <c r="EH71" s="58"/>
      <c r="EI71" s="58"/>
      <c r="EJ71" s="58"/>
      <c r="EK71" s="58"/>
      <c r="EL71" s="58"/>
      <c r="EM71" s="58"/>
      <c r="EN71" s="58">
        <f t="shared" si="9"/>
        <v>0</v>
      </c>
      <c r="EO71" s="58"/>
      <c r="EP71" s="58"/>
      <c r="EQ71" s="58"/>
      <c r="ER71" s="58"/>
      <c r="ES71" s="58"/>
      <c r="ET71" s="58"/>
      <c r="EU71" s="58"/>
      <c r="EV71" s="58" t="s">
        <v>160</v>
      </c>
      <c r="EW71" s="58"/>
      <c r="EX71" s="58"/>
      <c r="EY71" s="58"/>
      <c r="EZ71" s="58"/>
      <c r="FA71" s="58"/>
      <c r="FB71" s="58"/>
      <c r="FC71" s="58"/>
      <c r="FD71" s="58">
        <f t="shared" si="10"/>
        <v>0</v>
      </c>
      <c r="FE71" s="58"/>
      <c r="FF71" s="58"/>
      <c r="FG71" s="58"/>
      <c r="FH71" s="58"/>
      <c r="FI71" s="58"/>
      <c r="FJ71" s="58"/>
      <c r="FK71" s="58"/>
    </row>
    <row r="72" spans="1:167" ht="50.1" customHeight="1">
      <c r="A72" s="44" t="s">
        <v>134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5" t="s">
        <v>39</v>
      </c>
      <c r="T72" s="45"/>
      <c r="U72" s="45"/>
      <c r="V72" s="45"/>
      <c r="W72" s="45"/>
      <c r="X72" s="45"/>
      <c r="Y72" s="57">
        <f t="shared" si="2"/>
        <v>0</v>
      </c>
      <c r="Z72" s="57"/>
      <c r="AA72" s="57"/>
      <c r="AB72" s="57"/>
      <c r="AC72" s="57"/>
      <c r="AD72" s="57"/>
      <c r="AE72" s="57"/>
      <c r="AF72" s="57">
        <f t="shared" si="3"/>
        <v>0</v>
      </c>
      <c r="AG72" s="57"/>
      <c r="AH72" s="57"/>
      <c r="AI72" s="57"/>
      <c r="AJ72" s="57"/>
      <c r="AK72" s="57"/>
      <c r="AL72" s="57" t="s">
        <v>160</v>
      </c>
      <c r="AM72" s="57"/>
      <c r="AN72" s="57"/>
      <c r="AO72" s="57"/>
      <c r="AP72" s="57"/>
      <c r="AQ72" s="57"/>
      <c r="AR72" s="57"/>
      <c r="AS72" s="57"/>
      <c r="AT72" s="57"/>
      <c r="AU72" s="57">
        <f t="shared" si="4"/>
        <v>0</v>
      </c>
      <c r="AV72" s="57"/>
      <c r="AW72" s="57"/>
      <c r="AX72" s="57"/>
      <c r="AY72" s="57"/>
      <c r="AZ72" s="57"/>
      <c r="BA72" s="57"/>
      <c r="BB72" s="57"/>
      <c r="BC72" s="57" t="s">
        <v>160</v>
      </c>
      <c r="BD72" s="57"/>
      <c r="BE72" s="57"/>
      <c r="BF72" s="57"/>
      <c r="BG72" s="57"/>
      <c r="BH72" s="57"/>
      <c r="BI72" s="57"/>
      <c r="BJ72" s="57">
        <f t="shared" si="5"/>
        <v>0</v>
      </c>
      <c r="BK72" s="57"/>
      <c r="BL72" s="57"/>
      <c r="BM72" s="57"/>
      <c r="BN72" s="57"/>
      <c r="BO72" s="57"/>
      <c r="BP72" s="57"/>
      <c r="BQ72" s="57"/>
      <c r="BR72" s="57" t="s">
        <v>160</v>
      </c>
      <c r="BS72" s="57"/>
      <c r="BT72" s="57"/>
      <c r="BU72" s="57"/>
      <c r="BV72" s="57"/>
      <c r="BW72" s="57"/>
      <c r="BX72" s="57"/>
      <c r="BY72" s="57"/>
      <c r="BZ72" s="58">
        <f t="shared" si="6"/>
        <v>0</v>
      </c>
      <c r="CA72" s="58"/>
      <c r="CB72" s="58"/>
      <c r="CC72" s="58"/>
      <c r="CD72" s="58"/>
      <c r="CE72" s="58"/>
      <c r="CF72" s="58"/>
      <c r="CG72" s="58"/>
      <c r="CH72" s="57" t="s">
        <v>160</v>
      </c>
      <c r="CI72" s="57"/>
      <c r="CJ72" s="57"/>
      <c r="CK72" s="57"/>
      <c r="CL72" s="57"/>
      <c r="CM72" s="57"/>
      <c r="CN72" s="57"/>
      <c r="CO72" s="57"/>
      <c r="CP72" s="57">
        <f t="shared" si="7"/>
        <v>0</v>
      </c>
      <c r="CQ72" s="57"/>
      <c r="CR72" s="57"/>
      <c r="CS72" s="57"/>
      <c r="CT72" s="57"/>
      <c r="CU72" s="57"/>
      <c r="CV72" s="57"/>
      <c r="CW72" s="57"/>
      <c r="CX72" s="57" t="s">
        <v>160</v>
      </c>
      <c r="CY72" s="57"/>
      <c r="CZ72" s="57"/>
      <c r="DA72" s="57"/>
      <c r="DB72" s="57"/>
      <c r="DC72" s="57"/>
      <c r="DD72" s="57"/>
      <c r="DE72" s="57"/>
      <c r="DF72" s="57"/>
      <c r="DG72" s="57" t="s">
        <v>160</v>
      </c>
      <c r="DH72" s="57"/>
      <c r="DI72" s="57"/>
      <c r="DJ72" s="57"/>
      <c r="DK72" s="57"/>
      <c r="DL72" s="57"/>
      <c r="DM72" s="57"/>
      <c r="DN72" s="57"/>
      <c r="DO72" s="57" t="s">
        <v>160</v>
      </c>
      <c r="DP72" s="57"/>
      <c r="DQ72" s="57"/>
      <c r="DR72" s="57"/>
      <c r="DS72" s="57"/>
      <c r="DT72" s="57"/>
      <c r="DU72" s="57"/>
      <c r="DV72" s="57"/>
      <c r="DW72" s="57"/>
      <c r="DX72" s="57">
        <f t="shared" si="8"/>
        <v>0</v>
      </c>
      <c r="DY72" s="57"/>
      <c r="DZ72" s="57"/>
      <c r="EA72" s="57"/>
      <c r="EB72" s="57"/>
      <c r="EC72" s="57"/>
      <c r="ED72" s="57"/>
      <c r="EE72" s="57"/>
      <c r="EF72" s="58" t="s">
        <v>160</v>
      </c>
      <c r="EG72" s="58"/>
      <c r="EH72" s="58"/>
      <c r="EI72" s="58"/>
      <c r="EJ72" s="58"/>
      <c r="EK72" s="58"/>
      <c r="EL72" s="58"/>
      <c r="EM72" s="58"/>
      <c r="EN72" s="58">
        <f t="shared" si="9"/>
        <v>0</v>
      </c>
      <c r="EO72" s="58"/>
      <c r="EP72" s="58"/>
      <c r="EQ72" s="58"/>
      <c r="ER72" s="58"/>
      <c r="ES72" s="58"/>
      <c r="ET72" s="58"/>
      <c r="EU72" s="58"/>
      <c r="EV72" s="58" t="s">
        <v>160</v>
      </c>
      <c r="EW72" s="58"/>
      <c r="EX72" s="58"/>
      <c r="EY72" s="58"/>
      <c r="EZ72" s="58"/>
      <c r="FA72" s="58"/>
      <c r="FB72" s="58"/>
      <c r="FC72" s="58"/>
      <c r="FD72" s="58">
        <f t="shared" si="10"/>
        <v>0</v>
      </c>
      <c r="FE72" s="58"/>
      <c r="FF72" s="58"/>
      <c r="FG72" s="58"/>
      <c r="FH72" s="58"/>
      <c r="FI72" s="58"/>
      <c r="FJ72" s="58"/>
      <c r="FK72" s="58"/>
    </row>
    <row r="73" spans="1:167" ht="50.1" customHeight="1">
      <c r="A73" s="44" t="s">
        <v>135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5" t="s">
        <v>45</v>
      </c>
      <c r="T73" s="45"/>
      <c r="U73" s="45"/>
      <c r="V73" s="45"/>
      <c r="W73" s="45"/>
      <c r="X73" s="45"/>
      <c r="Y73" s="57">
        <f t="shared" si="2"/>
        <v>512319.24</v>
      </c>
      <c r="Z73" s="57"/>
      <c r="AA73" s="57"/>
      <c r="AB73" s="57"/>
      <c r="AC73" s="57"/>
      <c r="AD73" s="57"/>
      <c r="AE73" s="57"/>
      <c r="AF73" s="57">
        <f t="shared" si="3"/>
        <v>1.8479329392827155</v>
      </c>
      <c r="AG73" s="57"/>
      <c r="AH73" s="57"/>
      <c r="AI73" s="57"/>
      <c r="AJ73" s="57"/>
      <c r="AK73" s="57"/>
      <c r="AL73" s="57" t="s">
        <v>160</v>
      </c>
      <c r="AM73" s="57"/>
      <c r="AN73" s="57"/>
      <c r="AO73" s="57"/>
      <c r="AP73" s="57"/>
      <c r="AQ73" s="57"/>
      <c r="AR73" s="57"/>
      <c r="AS73" s="57"/>
      <c r="AT73" s="57"/>
      <c r="AU73" s="57">
        <f t="shared" si="4"/>
        <v>0</v>
      </c>
      <c r="AV73" s="57"/>
      <c r="AW73" s="57"/>
      <c r="AX73" s="57"/>
      <c r="AY73" s="57"/>
      <c r="AZ73" s="57"/>
      <c r="BA73" s="57"/>
      <c r="BB73" s="57"/>
      <c r="BC73" s="57">
        <f>478574.58+33744.66</f>
        <v>512319.24</v>
      </c>
      <c r="BD73" s="57"/>
      <c r="BE73" s="57"/>
      <c r="BF73" s="57"/>
      <c r="BG73" s="57"/>
      <c r="BH73" s="57"/>
      <c r="BI73" s="57"/>
      <c r="BJ73" s="57">
        <f t="shared" si="5"/>
        <v>1.8479329392827155</v>
      </c>
      <c r="BK73" s="57"/>
      <c r="BL73" s="57"/>
      <c r="BM73" s="57"/>
      <c r="BN73" s="57"/>
      <c r="BO73" s="57"/>
      <c r="BP73" s="57"/>
      <c r="BQ73" s="57"/>
      <c r="BR73" s="57" t="s">
        <v>160</v>
      </c>
      <c r="BS73" s="57"/>
      <c r="BT73" s="57"/>
      <c r="BU73" s="57"/>
      <c r="BV73" s="57"/>
      <c r="BW73" s="57"/>
      <c r="BX73" s="57"/>
      <c r="BY73" s="57"/>
      <c r="BZ73" s="58">
        <f t="shared" si="6"/>
        <v>0</v>
      </c>
      <c r="CA73" s="58"/>
      <c r="CB73" s="58"/>
      <c r="CC73" s="58"/>
      <c r="CD73" s="58"/>
      <c r="CE73" s="58"/>
      <c r="CF73" s="58"/>
      <c r="CG73" s="58"/>
      <c r="CH73" s="57" t="s">
        <v>160</v>
      </c>
      <c r="CI73" s="57"/>
      <c r="CJ73" s="57"/>
      <c r="CK73" s="57"/>
      <c r="CL73" s="57"/>
      <c r="CM73" s="57"/>
      <c r="CN73" s="57"/>
      <c r="CO73" s="57"/>
      <c r="CP73" s="57">
        <f t="shared" si="7"/>
        <v>0</v>
      </c>
      <c r="CQ73" s="57"/>
      <c r="CR73" s="57"/>
      <c r="CS73" s="57"/>
      <c r="CT73" s="57"/>
      <c r="CU73" s="57"/>
      <c r="CV73" s="57"/>
      <c r="CW73" s="57"/>
      <c r="CX73" s="57" t="s">
        <v>160</v>
      </c>
      <c r="CY73" s="57"/>
      <c r="CZ73" s="57"/>
      <c r="DA73" s="57"/>
      <c r="DB73" s="57"/>
      <c r="DC73" s="57"/>
      <c r="DD73" s="57"/>
      <c r="DE73" s="57"/>
      <c r="DF73" s="57"/>
      <c r="DG73" s="57" t="s">
        <v>160</v>
      </c>
      <c r="DH73" s="57"/>
      <c r="DI73" s="57"/>
      <c r="DJ73" s="57"/>
      <c r="DK73" s="57"/>
      <c r="DL73" s="57"/>
      <c r="DM73" s="57"/>
      <c r="DN73" s="57"/>
      <c r="DO73" s="57" t="s">
        <v>160</v>
      </c>
      <c r="DP73" s="57"/>
      <c r="DQ73" s="57"/>
      <c r="DR73" s="57"/>
      <c r="DS73" s="57"/>
      <c r="DT73" s="57"/>
      <c r="DU73" s="57"/>
      <c r="DV73" s="57"/>
      <c r="DW73" s="57"/>
      <c r="DX73" s="57">
        <f t="shared" si="8"/>
        <v>0</v>
      </c>
      <c r="DY73" s="57"/>
      <c r="DZ73" s="57"/>
      <c r="EA73" s="57"/>
      <c r="EB73" s="57"/>
      <c r="EC73" s="57"/>
      <c r="ED73" s="57"/>
      <c r="EE73" s="57"/>
      <c r="EF73" s="58" t="s">
        <v>160</v>
      </c>
      <c r="EG73" s="58"/>
      <c r="EH73" s="58"/>
      <c r="EI73" s="58"/>
      <c r="EJ73" s="58"/>
      <c r="EK73" s="58"/>
      <c r="EL73" s="58"/>
      <c r="EM73" s="58"/>
      <c r="EN73" s="58">
        <f t="shared" si="9"/>
        <v>0</v>
      </c>
      <c r="EO73" s="58"/>
      <c r="EP73" s="58"/>
      <c r="EQ73" s="58"/>
      <c r="ER73" s="58"/>
      <c r="ES73" s="58"/>
      <c r="ET73" s="58"/>
      <c r="EU73" s="58"/>
      <c r="EV73" s="58" t="s">
        <v>160</v>
      </c>
      <c r="EW73" s="58"/>
      <c r="EX73" s="58"/>
      <c r="EY73" s="58"/>
      <c r="EZ73" s="58"/>
      <c r="FA73" s="58"/>
      <c r="FB73" s="58"/>
      <c r="FC73" s="58"/>
      <c r="FD73" s="58">
        <f t="shared" si="10"/>
        <v>0</v>
      </c>
      <c r="FE73" s="58"/>
      <c r="FF73" s="58"/>
      <c r="FG73" s="58"/>
      <c r="FH73" s="58"/>
      <c r="FI73" s="58"/>
      <c r="FJ73" s="58"/>
      <c r="FK73" s="58"/>
    </row>
    <row r="74" spans="1:167" ht="50.1" customHeight="1">
      <c r="A74" s="44" t="s">
        <v>136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5" t="s">
        <v>49</v>
      </c>
      <c r="T74" s="45"/>
      <c r="U74" s="45"/>
      <c r="V74" s="45"/>
      <c r="W74" s="45"/>
      <c r="X74" s="45"/>
      <c r="Y74" s="57">
        <f t="shared" si="2"/>
        <v>104885.45</v>
      </c>
      <c r="Z74" s="57"/>
      <c r="AA74" s="57"/>
      <c r="AB74" s="57"/>
      <c r="AC74" s="57"/>
      <c r="AD74" s="57"/>
      <c r="AE74" s="57"/>
      <c r="AF74" s="57">
        <f t="shared" si="3"/>
        <v>0.37832129417292681</v>
      </c>
      <c r="AG74" s="57"/>
      <c r="AH74" s="57"/>
      <c r="AI74" s="57"/>
      <c r="AJ74" s="57"/>
      <c r="AK74" s="57"/>
      <c r="AL74" s="57">
        <f>SUM(AL75:AT82)</f>
        <v>44885.45</v>
      </c>
      <c r="AM74" s="57"/>
      <c r="AN74" s="57"/>
      <c r="AO74" s="57"/>
      <c r="AP74" s="57"/>
      <c r="AQ74" s="57"/>
      <c r="AR74" s="57"/>
      <c r="AS74" s="57"/>
      <c r="AT74" s="57"/>
      <c r="AU74" s="57">
        <f t="shared" si="4"/>
        <v>0.16190159391540196</v>
      </c>
      <c r="AV74" s="57"/>
      <c r="AW74" s="57"/>
      <c r="AX74" s="57"/>
      <c r="AY74" s="57"/>
      <c r="AZ74" s="57"/>
      <c r="BA74" s="57"/>
      <c r="BB74" s="57"/>
      <c r="BC74" s="57">
        <f>SUM(BC75:BI82)</f>
        <v>0</v>
      </c>
      <c r="BD74" s="57"/>
      <c r="BE74" s="57"/>
      <c r="BF74" s="57"/>
      <c r="BG74" s="57"/>
      <c r="BH74" s="57"/>
      <c r="BI74" s="57"/>
      <c r="BJ74" s="57">
        <f t="shared" si="5"/>
        <v>0</v>
      </c>
      <c r="BK74" s="57"/>
      <c r="BL74" s="57"/>
      <c r="BM74" s="57"/>
      <c r="BN74" s="57"/>
      <c r="BO74" s="57"/>
      <c r="BP74" s="57"/>
      <c r="BQ74" s="57"/>
      <c r="BR74" s="57" t="s">
        <v>160</v>
      </c>
      <c r="BS74" s="57"/>
      <c r="BT74" s="57"/>
      <c r="BU74" s="57"/>
      <c r="BV74" s="57"/>
      <c r="BW74" s="57"/>
      <c r="BX74" s="57"/>
      <c r="BY74" s="57"/>
      <c r="BZ74" s="58">
        <f t="shared" si="6"/>
        <v>0</v>
      </c>
      <c r="CA74" s="58"/>
      <c r="CB74" s="58"/>
      <c r="CC74" s="58"/>
      <c r="CD74" s="58"/>
      <c r="CE74" s="58"/>
      <c r="CF74" s="58"/>
      <c r="CG74" s="58"/>
      <c r="CH74" s="57" t="s">
        <v>160</v>
      </c>
      <c r="CI74" s="57"/>
      <c r="CJ74" s="57"/>
      <c r="CK74" s="57"/>
      <c r="CL74" s="57"/>
      <c r="CM74" s="57"/>
      <c r="CN74" s="57"/>
      <c r="CO74" s="57"/>
      <c r="CP74" s="57">
        <f t="shared" si="7"/>
        <v>0</v>
      </c>
      <c r="CQ74" s="57"/>
      <c r="CR74" s="57"/>
      <c r="CS74" s="57"/>
      <c r="CT74" s="57"/>
      <c r="CU74" s="57"/>
      <c r="CV74" s="57"/>
      <c r="CW74" s="57"/>
      <c r="CX74" s="57" t="s">
        <v>160</v>
      </c>
      <c r="CY74" s="57"/>
      <c r="CZ74" s="57"/>
      <c r="DA74" s="57"/>
      <c r="DB74" s="57"/>
      <c r="DC74" s="57"/>
      <c r="DD74" s="57"/>
      <c r="DE74" s="57"/>
      <c r="DF74" s="57"/>
      <c r="DG74" s="57" t="s">
        <v>160</v>
      </c>
      <c r="DH74" s="57"/>
      <c r="DI74" s="57"/>
      <c r="DJ74" s="57"/>
      <c r="DK74" s="57"/>
      <c r="DL74" s="57"/>
      <c r="DM74" s="57"/>
      <c r="DN74" s="57"/>
      <c r="DO74" s="57">
        <f>SUM(DO75:DW82)</f>
        <v>60000</v>
      </c>
      <c r="DP74" s="57"/>
      <c r="DQ74" s="57"/>
      <c r="DR74" s="57"/>
      <c r="DS74" s="57"/>
      <c r="DT74" s="57"/>
      <c r="DU74" s="57"/>
      <c r="DV74" s="57"/>
      <c r="DW74" s="57"/>
      <c r="DX74" s="57">
        <f t="shared" si="8"/>
        <v>0.21641970025752483</v>
      </c>
      <c r="DY74" s="57"/>
      <c r="DZ74" s="57"/>
      <c r="EA74" s="57"/>
      <c r="EB74" s="57"/>
      <c r="EC74" s="57"/>
      <c r="ED74" s="57"/>
      <c r="EE74" s="57"/>
      <c r="EF74" s="58" t="s">
        <v>160</v>
      </c>
      <c r="EG74" s="58"/>
      <c r="EH74" s="58"/>
      <c r="EI74" s="58"/>
      <c r="EJ74" s="58"/>
      <c r="EK74" s="58"/>
      <c r="EL74" s="58"/>
      <c r="EM74" s="58"/>
      <c r="EN74" s="58">
        <f t="shared" si="9"/>
        <v>0</v>
      </c>
      <c r="EO74" s="58"/>
      <c r="EP74" s="58"/>
      <c r="EQ74" s="58"/>
      <c r="ER74" s="58"/>
      <c r="ES74" s="58"/>
      <c r="ET74" s="58"/>
      <c r="EU74" s="58"/>
      <c r="EV74" s="58">
        <f>SUM(EV75:FC82)</f>
        <v>60000</v>
      </c>
      <c r="EW74" s="58"/>
      <c r="EX74" s="58"/>
      <c r="EY74" s="58"/>
      <c r="EZ74" s="58"/>
      <c r="FA74" s="58"/>
      <c r="FB74" s="58"/>
      <c r="FC74" s="58"/>
      <c r="FD74" s="58">
        <f t="shared" si="10"/>
        <v>0.21641970025752483</v>
      </c>
      <c r="FE74" s="58"/>
      <c r="FF74" s="58"/>
      <c r="FG74" s="58"/>
      <c r="FH74" s="58"/>
      <c r="FI74" s="58"/>
      <c r="FJ74" s="58"/>
      <c r="FK74" s="58"/>
    </row>
    <row r="75" spans="1:167" ht="50.1" customHeight="1">
      <c r="A75" s="44" t="s">
        <v>137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5" t="s">
        <v>138</v>
      </c>
      <c r="T75" s="45"/>
      <c r="U75" s="45"/>
      <c r="V75" s="45"/>
      <c r="W75" s="45"/>
      <c r="X75" s="45"/>
      <c r="Y75" s="57">
        <f t="shared" si="2"/>
        <v>0</v>
      </c>
      <c r="Z75" s="57"/>
      <c r="AA75" s="57"/>
      <c r="AB75" s="57"/>
      <c r="AC75" s="57"/>
      <c r="AD75" s="57"/>
      <c r="AE75" s="57"/>
      <c r="AF75" s="57">
        <f t="shared" si="3"/>
        <v>0</v>
      </c>
      <c r="AG75" s="57"/>
      <c r="AH75" s="57"/>
      <c r="AI75" s="57"/>
      <c r="AJ75" s="57"/>
      <c r="AK75" s="57"/>
      <c r="AL75" s="57" t="s">
        <v>160</v>
      </c>
      <c r="AM75" s="57"/>
      <c r="AN75" s="57"/>
      <c r="AO75" s="57"/>
      <c r="AP75" s="57"/>
      <c r="AQ75" s="57"/>
      <c r="AR75" s="57"/>
      <c r="AS75" s="57"/>
      <c r="AT75" s="57"/>
      <c r="AU75" s="57">
        <f t="shared" si="4"/>
        <v>0</v>
      </c>
      <c r="AV75" s="57"/>
      <c r="AW75" s="57"/>
      <c r="AX75" s="57"/>
      <c r="AY75" s="57"/>
      <c r="AZ75" s="57"/>
      <c r="BA75" s="57"/>
      <c r="BB75" s="57"/>
      <c r="BC75" s="57" t="s">
        <v>160</v>
      </c>
      <c r="BD75" s="57"/>
      <c r="BE75" s="57"/>
      <c r="BF75" s="57"/>
      <c r="BG75" s="57"/>
      <c r="BH75" s="57"/>
      <c r="BI75" s="57"/>
      <c r="BJ75" s="57">
        <f t="shared" si="5"/>
        <v>0</v>
      </c>
      <c r="BK75" s="57"/>
      <c r="BL75" s="57"/>
      <c r="BM75" s="57"/>
      <c r="BN75" s="57"/>
      <c r="BO75" s="57"/>
      <c r="BP75" s="57"/>
      <c r="BQ75" s="57"/>
      <c r="BR75" s="57" t="s">
        <v>160</v>
      </c>
      <c r="BS75" s="57"/>
      <c r="BT75" s="57"/>
      <c r="BU75" s="57"/>
      <c r="BV75" s="57"/>
      <c r="BW75" s="57"/>
      <c r="BX75" s="57"/>
      <c r="BY75" s="57"/>
      <c r="BZ75" s="58">
        <f t="shared" si="6"/>
        <v>0</v>
      </c>
      <c r="CA75" s="58"/>
      <c r="CB75" s="58"/>
      <c r="CC75" s="58"/>
      <c r="CD75" s="58"/>
      <c r="CE75" s="58"/>
      <c r="CF75" s="58"/>
      <c r="CG75" s="58"/>
      <c r="CH75" s="57" t="s">
        <v>160</v>
      </c>
      <c r="CI75" s="57"/>
      <c r="CJ75" s="57"/>
      <c r="CK75" s="57"/>
      <c r="CL75" s="57"/>
      <c r="CM75" s="57"/>
      <c r="CN75" s="57"/>
      <c r="CO75" s="57"/>
      <c r="CP75" s="57">
        <f t="shared" si="7"/>
        <v>0</v>
      </c>
      <c r="CQ75" s="57"/>
      <c r="CR75" s="57"/>
      <c r="CS75" s="57"/>
      <c r="CT75" s="57"/>
      <c r="CU75" s="57"/>
      <c r="CV75" s="57"/>
      <c r="CW75" s="57"/>
      <c r="CX75" s="57" t="s">
        <v>160</v>
      </c>
      <c r="CY75" s="57"/>
      <c r="CZ75" s="57"/>
      <c r="DA75" s="57"/>
      <c r="DB75" s="57"/>
      <c r="DC75" s="57"/>
      <c r="DD75" s="57"/>
      <c r="DE75" s="57"/>
      <c r="DF75" s="57"/>
      <c r="DG75" s="57" t="s">
        <v>160</v>
      </c>
      <c r="DH75" s="57"/>
      <c r="DI75" s="57"/>
      <c r="DJ75" s="57"/>
      <c r="DK75" s="57"/>
      <c r="DL75" s="57"/>
      <c r="DM75" s="57"/>
      <c r="DN75" s="57"/>
      <c r="DO75" s="57" t="s">
        <v>160</v>
      </c>
      <c r="DP75" s="57"/>
      <c r="DQ75" s="57"/>
      <c r="DR75" s="57"/>
      <c r="DS75" s="57"/>
      <c r="DT75" s="57"/>
      <c r="DU75" s="57"/>
      <c r="DV75" s="57"/>
      <c r="DW75" s="57"/>
      <c r="DX75" s="57">
        <f t="shared" si="8"/>
        <v>0</v>
      </c>
      <c r="DY75" s="57"/>
      <c r="DZ75" s="57"/>
      <c r="EA75" s="57"/>
      <c r="EB75" s="57"/>
      <c r="EC75" s="57"/>
      <c r="ED75" s="57"/>
      <c r="EE75" s="57"/>
      <c r="EF75" s="58" t="s">
        <v>160</v>
      </c>
      <c r="EG75" s="58"/>
      <c r="EH75" s="58"/>
      <c r="EI75" s="58"/>
      <c r="EJ75" s="58"/>
      <c r="EK75" s="58"/>
      <c r="EL75" s="58"/>
      <c r="EM75" s="58"/>
      <c r="EN75" s="58">
        <f t="shared" si="9"/>
        <v>0</v>
      </c>
      <c r="EO75" s="58"/>
      <c r="EP75" s="58"/>
      <c r="EQ75" s="58"/>
      <c r="ER75" s="58"/>
      <c r="ES75" s="58"/>
      <c r="ET75" s="58"/>
      <c r="EU75" s="58"/>
      <c r="EV75" s="58" t="s">
        <v>160</v>
      </c>
      <c r="EW75" s="58"/>
      <c r="EX75" s="58"/>
      <c r="EY75" s="58"/>
      <c r="EZ75" s="58"/>
      <c r="FA75" s="58"/>
      <c r="FB75" s="58"/>
      <c r="FC75" s="58"/>
      <c r="FD75" s="58">
        <f t="shared" si="10"/>
        <v>0</v>
      </c>
      <c r="FE75" s="58"/>
      <c r="FF75" s="58"/>
      <c r="FG75" s="58"/>
      <c r="FH75" s="58"/>
      <c r="FI75" s="58"/>
      <c r="FJ75" s="58"/>
      <c r="FK75" s="58"/>
    </row>
    <row r="76" spans="1:167" ht="50.1" customHeight="1">
      <c r="A76" s="44" t="s">
        <v>139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5" t="s">
        <v>140</v>
      </c>
      <c r="T76" s="45"/>
      <c r="U76" s="45"/>
      <c r="V76" s="45"/>
      <c r="W76" s="45"/>
      <c r="X76" s="45"/>
      <c r="Y76" s="57">
        <f t="shared" si="2"/>
        <v>0</v>
      </c>
      <c r="Z76" s="57"/>
      <c r="AA76" s="57"/>
      <c r="AB76" s="57"/>
      <c r="AC76" s="57"/>
      <c r="AD76" s="57"/>
      <c r="AE76" s="57"/>
      <c r="AF76" s="57">
        <f t="shared" si="3"/>
        <v>0</v>
      </c>
      <c r="AG76" s="57"/>
      <c r="AH76" s="57"/>
      <c r="AI76" s="57"/>
      <c r="AJ76" s="57"/>
      <c r="AK76" s="57"/>
      <c r="AL76" s="57" t="s">
        <v>160</v>
      </c>
      <c r="AM76" s="57"/>
      <c r="AN76" s="57"/>
      <c r="AO76" s="57"/>
      <c r="AP76" s="57"/>
      <c r="AQ76" s="57"/>
      <c r="AR76" s="57"/>
      <c r="AS76" s="57"/>
      <c r="AT76" s="57"/>
      <c r="AU76" s="57">
        <f t="shared" si="4"/>
        <v>0</v>
      </c>
      <c r="AV76" s="57"/>
      <c r="AW76" s="57"/>
      <c r="AX76" s="57"/>
      <c r="AY76" s="57"/>
      <c r="AZ76" s="57"/>
      <c r="BA76" s="57"/>
      <c r="BB76" s="57"/>
      <c r="BC76" s="57" t="s">
        <v>160</v>
      </c>
      <c r="BD76" s="57"/>
      <c r="BE76" s="57"/>
      <c r="BF76" s="57"/>
      <c r="BG76" s="57"/>
      <c r="BH76" s="57"/>
      <c r="BI76" s="57"/>
      <c r="BJ76" s="57">
        <f t="shared" si="5"/>
        <v>0</v>
      </c>
      <c r="BK76" s="57"/>
      <c r="BL76" s="57"/>
      <c r="BM76" s="57"/>
      <c r="BN76" s="57"/>
      <c r="BO76" s="57"/>
      <c r="BP76" s="57"/>
      <c r="BQ76" s="57"/>
      <c r="BR76" s="57" t="s">
        <v>160</v>
      </c>
      <c r="BS76" s="57"/>
      <c r="BT76" s="57"/>
      <c r="BU76" s="57"/>
      <c r="BV76" s="57"/>
      <c r="BW76" s="57"/>
      <c r="BX76" s="57"/>
      <c r="BY76" s="57"/>
      <c r="BZ76" s="58">
        <f t="shared" si="6"/>
        <v>0</v>
      </c>
      <c r="CA76" s="58"/>
      <c r="CB76" s="58"/>
      <c r="CC76" s="58"/>
      <c r="CD76" s="58"/>
      <c r="CE76" s="58"/>
      <c r="CF76" s="58"/>
      <c r="CG76" s="58"/>
      <c r="CH76" s="57" t="s">
        <v>160</v>
      </c>
      <c r="CI76" s="57"/>
      <c r="CJ76" s="57"/>
      <c r="CK76" s="57"/>
      <c r="CL76" s="57"/>
      <c r="CM76" s="57"/>
      <c r="CN76" s="57"/>
      <c r="CO76" s="57"/>
      <c r="CP76" s="57">
        <f t="shared" si="7"/>
        <v>0</v>
      </c>
      <c r="CQ76" s="57"/>
      <c r="CR76" s="57"/>
      <c r="CS76" s="57"/>
      <c r="CT76" s="57"/>
      <c r="CU76" s="57"/>
      <c r="CV76" s="57"/>
      <c r="CW76" s="57"/>
      <c r="CX76" s="57" t="s">
        <v>160</v>
      </c>
      <c r="CY76" s="57"/>
      <c r="CZ76" s="57"/>
      <c r="DA76" s="57"/>
      <c r="DB76" s="57"/>
      <c r="DC76" s="57"/>
      <c r="DD76" s="57"/>
      <c r="DE76" s="57"/>
      <c r="DF76" s="57"/>
      <c r="DG76" s="57" t="s">
        <v>160</v>
      </c>
      <c r="DH76" s="57"/>
      <c r="DI76" s="57"/>
      <c r="DJ76" s="57"/>
      <c r="DK76" s="57"/>
      <c r="DL76" s="57"/>
      <c r="DM76" s="57"/>
      <c r="DN76" s="57"/>
      <c r="DO76" s="57" t="s">
        <v>160</v>
      </c>
      <c r="DP76" s="57"/>
      <c r="DQ76" s="57"/>
      <c r="DR76" s="57"/>
      <c r="DS76" s="57"/>
      <c r="DT76" s="57"/>
      <c r="DU76" s="57"/>
      <c r="DV76" s="57"/>
      <c r="DW76" s="57"/>
      <c r="DX76" s="57">
        <f t="shared" si="8"/>
        <v>0</v>
      </c>
      <c r="DY76" s="57"/>
      <c r="DZ76" s="57"/>
      <c r="EA76" s="57"/>
      <c r="EB76" s="57"/>
      <c r="EC76" s="57"/>
      <c r="ED76" s="57"/>
      <c r="EE76" s="57"/>
      <c r="EF76" s="58" t="s">
        <v>160</v>
      </c>
      <c r="EG76" s="58"/>
      <c r="EH76" s="58"/>
      <c r="EI76" s="58"/>
      <c r="EJ76" s="58"/>
      <c r="EK76" s="58"/>
      <c r="EL76" s="58"/>
      <c r="EM76" s="58"/>
      <c r="EN76" s="58">
        <f t="shared" si="9"/>
        <v>0</v>
      </c>
      <c r="EO76" s="58"/>
      <c r="EP76" s="58"/>
      <c r="EQ76" s="58"/>
      <c r="ER76" s="58"/>
      <c r="ES76" s="58"/>
      <c r="ET76" s="58"/>
      <c r="EU76" s="58"/>
      <c r="EV76" s="58" t="s">
        <v>160</v>
      </c>
      <c r="EW76" s="58"/>
      <c r="EX76" s="58"/>
      <c r="EY76" s="58"/>
      <c r="EZ76" s="58"/>
      <c r="FA76" s="58"/>
      <c r="FB76" s="58"/>
      <c r="FC76" s="58"/>
      <c r="FD76" s="58">
        <f t="shared" si="10"/>
        <v>0</v>
      </c>
      <c r="FE76" s="58"/>
      <c r="FF76" s="58"/>
      <c r="FG76" s="58"/>
      <c r="FH76" s="58"/>
      <c r="FI76" s="58"/>
      <c r="FJ76" s="58"/>
      <c r="FK76" s="58"/>
    </row>
    <row r="77" spans="1:167" ht="50.1" customHeight="1">
      <c r="A77" s="44" t="s">
        <v>141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5" t="s">
        <v>142</v>
      </c>
      <c r="T77" s="45"/>
      <c r="U77" s="45"/>
      <c r="V77" s="45"/>
      <c r="W77" s="45"/>
      <c r="X77" s="45"/>
      <c r="Y77" s="57">
        <f t="shared" si="2"/>
        <v>44734</v>
      </c>
      <c r="Z77" s="57"/>
      <c r="AA77" s="57"/>
      <c r="AB77" s="57"/>
      <c r="AC77" s="57"/>
      <c r="AD77" s="57"/>
      <c r="AE77" s="57"/>
      <c r="AF77" s="57">
        <f t="shared" si="3"/>
        <v>0.16135531452200194</v>
      </c>
      <c r="AG77" s="57"/>
      <c r="AH77" s="57"/>
      <c r="AI77" s="57"/>
      <c r="AJ77" s="57"/>
      <c r="AK77" s="57"/>
      <c r="AL77" s="57">
        <v>44734</v>
      </c>
      <c r="AM77" s="57"/>
      <c r="AN77" s="57"/>
      <c r="AO77" s="57"/>
      <c r="AP77" s="57"/>
      <c r="AQ77" s="57"/>
      <c r="AR77" s="57"/>
      <c r="AS77" s="57"/>
      <c r="AT77" s="57"/>
      <c r="AU77" s="57">
        <f t="shared" si="4"/>
        <v>0.16135531452200194</v>
      </c>
      <c r="AV77" s="57"/>
      <c r="AW77" s="57"/>
      <c r="AX77" s="57"/>
      <c r="AY77" s="57"/>
      <c r="AZ77" s="57"/>
      <c r="BA77" s="57"/>
      <c r="BB77" s="57"/>
      <c r="BC77" s="57" t="s">
        <v>160</v>
      </c>
      <c r="BD77" s="57"/>
      <c r="BE77" s="57"/>
      <c r="BF77" s="57"/>
      <c r="BG77" s="57"/>
      <c r="BH77" s="57"/>
      <c r="BI77" s="57"/>
      <c r="BJ77" s="57">
        <f t="shared" si="5"/>
        <v>0</v>
      </c>
      <c r="BK77" s="57"/>
      <c r="BL77" s="57"/>
      <c r="BM77" s="57"/>
      <c r="BN77" s="57"/>
      <c r="BO77" s="57"/>
      <c r="BP77" s="57"/>
      <c r="BQ77" s="57"/>
      <c r="BR77" s="57" t="s">
        <v>160</v>
      </c>
      <c r="BS77" s="57"/>
      <c r="BT77" s="57"/>
      <c r="BU77" s="57"/>
      <c r="BV77" s="57"/>
      <c r="BW77" s="57"/>
      <c r="BX77" s="57"/>
      <c r="BY77" s="57"/>
      <c r="BZ77" s="58">
        <f t="shared" si="6"/>
        <v>0</v>
      </c>
      <c r="CA77" s="58"/>
      <c r="CB77" s="58"/>
      <c r="CC77" s="58"/>
      <c r="CD77" s="58"/>
      <c r="CE77" s="58"/>
      <c r="CF77" s="58"/>
      <c r="CG77" s="58"/>
      <c r="CH77" s="57" t="s">
        <v>160</v>
      </c>
      <c r="CI77" s="57"/>
      <c r="CJ77" s="57"/>
      <c r="CK77" s="57"/>
      <c r="CL77" s="57"/>
      <c r="CM77" s="57"/>
      <c r="CN77" s="57"/>
      <c r="CO77" s="57"/>
      <c r="CP77" s="57">
        <f t="shared" si="7"/>
        <v>0</v>
      </c>
      <c r="CQ77" s="57"/>
      <c r="CR77" s="57"/>
      <c r="CS77" s="57"/>
      <c r="CT77" s="57"/>
      <c r="CU77" s="57"/>
      <c r="CV77" s="57"/>
      <c r="CW77" s="57"/>
      <c r="CX77" s="57" t="s">
        <v>160</v>
      </c>
      <c r="CY77" s="57"/>
      <c r="CZ77" s="57"/>
      <c r="DA77" s="57"/>
      <c r="DB77" s="57"/>
      <c r="DC77" s="57"/>
      <c r="DD77" s="57"/>
      <c r="DE77" s="57"/>
      <c r="DF77" s="57"/>
      <c r="DG77" s="57" t="s">
        <v>160</v>
      </c>
      <c r="DH77" s="57"/>
      <c r="DI77" s="57"/>
      <c r="DJ77" s="57"/>
      <c r="DK77" s="57"/>
      <c r="DL77" s="57"/>
      <c r="DM77" s="57"/>
      <c r="DN77" s="57"/>
      <c r="DO77" s="57" t="s">
        <v>160</v>
      </c>
      <c r="DP77" s="57"/>
      <c r="DQ77" s="57"/>
      <c r="DR77" s="57"/>
      <c r="DS77" s="57"/>
      <c r="DT77" s="57"/>
      <c r="DU77" s="57"/>
      <c r="DV77" s="57"/>
      <c r="DW77" s="57"/>
      <c r="DX77" s="57">
        <f t="shared" si="8"/>
        <v>0</v>
      </c>
      <c r="DY77" s="57"/>
      <c r="DZ77" s="57"/>
      <c r="EA77" s="57"/>
      <c r="EB77" s="57"/>
      <c r="EC77" s="57"/>
      <c r="ED77" s="57"/>
      <c r="EE77" s="57"/>
      <c r="EF77" s="58" t="s">
        <v>160</v>
      </c>
      <c r="EG77" s="58"/>
      <c r="EH77" s="58"/>
      <c r="EI77" s="58"/>
      <c r="EJ77" s="58"/>
      <c r="EK77" s="58"/>
      <c r="EL77" s="58"/>
      <c r="EM77" s="58"/>
      <c r="EN77" s="58">
        <f t="shared" si="9"/>
        <v>0</v>
      </c>
      <c r="EO77" s="58"/>
      <c r="EP77" s="58"/>
      <c r="EQ77" s="58"/>
      <c r="ER77" s="58"/>
      <c r="ES77" s="58"/>
      <c r="ET77" s="58"/>
      <c r="EU77" s="58"/>
      <c r="EV77" s="58" t="s">
        <v>160</v>
      </c>
      <c r="EW77" s="58"/>
      <c r="EX77" s="58"/>
      <c r="EY77" s="58"/>
      <c r="EZ77" s="58"/>
      <c r="FA77" s="58"/>
      <c r="FB77" s="58"/>
      <c r="FC77" s="58"/>
      <c r="FD77" s="58">
        <f t="shared" si="10"/>
        <v>0</v>
      </c>
      <c r="FE77" s="58"/>
      <c r="FF77" s="58"/>
      <c r="FG77" s="58"/>
      <c r="FH77" s="58"/>
      <c r="FI77" s="58"/>
      <c r="FJ77" s="58"/>
      <c r="FK77" s="58"/>
    </row>
    <row r="78" spans="1:167" ht="50.1" customHeight="1">
      <c r="A78" s="44" t="s">
        <v>143</v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5" t="s">
        <v>144</v>
      </c>
      <c r="T78" s="45"/>
      <c r="U78" s="45"/>
      <c r="V78" s="45"/>
      <c r="W78" s="45"/>
      <c r="X78" s="45"/>
      <c r="Y78" s="57">
        <f t="shared" si="2"/>
        <v>0</v>
      </c>
      <c r="Z78" s="57"/>
      <c r="AA78" s="57"/>
      <c r="AB78" s="57"/>
      <c r="AC78" s="57"/>
      <c r="AD78" s="57"/>
      <c r="AE78" s="57"/>
      <c r="AF78" s="57">
        <f t="shared" si="3"/>
        <v>0</v>
      </c>
      <c r="AG78" s="57"/>
      <c r="AH78" s="57"/>
      <c r="AI78" s="57"/>
      <c r="AJ78" s="57"/>
      <c r="AK78" s="57"/>
      <c r="AL78" s="57" t="s">
        <v>160</v>
      </c>
      <c r="AM78" s="57"/>
      <c r="AN78" s="57"/>
      <c r="AO78" s="57"/>
      <c r="AP78" s="57"/>
      <c r="AQ78" s="57"/>
      <c r="AR78" s="57"/>
      <c r="AS78" s="57"/>
      <c r="AT78" s="57"/>
      <c r="AU78" s="57">
        <f t="shared" si="4"/>
        <v>0</v>
      </c>
      <c r="AV78" s="57"/>
      <c r="AW78" s="57"/>
      <c r="AX78" s="57"/>
      <c r="AY78" s="57"/>
      <c r="AZ78" s="57"/>
      <c r="BA78" s="57"/>
      <c r="BB78" s="57"/>
      <c r="BC78" s="57" t="s">
        <v>160</v>
      </c>
      <c r="BD78" s="57"/>
      <c r="BE78" s="57"/>
      <c r="BF78" s="57"/>
      <c r="BG78" s="57"/>
      <c r="BH78" s="57"/>
      <c r="BI78" s="57"/>
      <c r="BJ78" s="57">
        <f t="shared" si="5"/>
        <v>0</v>
      </c>
      <c r="BK78" s="57"/>
      <c r="BL78" s="57"/>
      <c r="BM78" s="57"/>
      <c r="BN78" s="57"/>
      <c r="BO78" s="57"/>
      <c r="BP78" s="57"/>
      <c r="BQ78" s="57"/>
      <c r="BR78" s="57" t="s">
        <v>160</v>
      </c>
      <c r="BS78" s="57"/>
      <c r="BT78" s="57"/>
      <c r="BU78" s="57"/>
      <c r="BV78" s="57"/>
      <c r="BW78" s="57"/>
      <c r="BX78" s="57"/>
      <c r="BY78" s="57"/>
      <c r="BZ78" s="58">
        <f t="shared" si="6"/>
        <v>0</v>
      </c>
      <c r="CA78" s="58"/>
      <c r="CB78" s="58"/>
      <c r="CC78" s="58"/>
      <c r="CD78" s="58"/>
      <c r="CE78" s="58"/>
      <c r="CF78" s="58"/>
      <c r="CG78" s="58"/>
      <c r="CH78" s="57" t="s">
        <v>160</v>
      </c>
      <c r="CI78" s="57"/>
      <c r="CJ78" s="57"/>
      <c r="CK78" s="57"/>
      <c r="CL78" s="57"/>
      <c r="CM78" s="57"/>
      <c r="CN78" s="57"/>
      <c r="CO78" s="57"/>
      <c r="CP78" s="57">
        <f t="shared" si="7"/>
        <v>0</v>
      </c>
      <c r="CQ78" s="57"/>
      <c r="CR78" s="57"/>
      <c r="CS78" s="57"/>
      <c r="CT78" s="57"/>
      <c r="CU78" s="57"/>
      <c r="CV78" s="57"/>
      <c r="CW78" s="57"/>
      <c r="CX78" s="57" t="s">
        <v>160</v>
      </c>
      <c r="CY78" s="57"/>
      <c r="CZ78" s="57"/>
      <c r="DA78" s="57"/>
      <c r="DB78" s="57"/>
      <c r="DC78" s="57"/>
      <c r="DD78" s="57"/>
      <c r="DE78" s="57"/>
      <c r="DF78" s="57"/>
      <c r="DG78" s="57" t="s">
        <v>160</v>
      </c>
      <c r="DH78" s="57"/>
      <c r="DI78" s="57"/>
      <c r="DJ78" s="57"/>
      <c r="DK78" s="57"/>
      <c r="DL78" s="57"/>
      <c r="DM78" s="57"/>
      <c r="DN78" s="57"/>
      <c r="DO78" s="57" t="s">
        <v>160</v>
      </c>
      <c r="DP78" s="57"/>
      <c r="DQ78" s="57"/>
      <c r="DR78" s="57"/>
      <c r="DS78" s="57"/>
      <c r="DT78" s="57"/>
      <c r="DU78" s="57"/>
      <c r="DV78" s="57"/>
      <c r="DW78" s="57"/>
      <c r="DX78" s="57">
        <f t="shared" si="8"/>
        <v>0</v>
      </c>
      <c r="DY78" s="57"/>
      <c r="DZ78" s="57"/>
      <c r="EA78" s="57"/>
      <c r="EB78" s="57"/>
      <c r="EC78" s="57"/>
      <c r="ED78" s="57"/>
      <c r="EE78" s="57"/>
      <c r="EF78" s="58" t="s">
        <v>160</v>
      </c>
      <c r="EG78" s="58"/>
      <c r="EH78" s="58"/>
      <c r="EI78" s="58"/>
      <c r="EJ78" s="58"/>
      <c r="EK78" s="58"/>
      <c r="EL78" s="58"/>
      <c r="EM78" s="58"/>
      <c r="EN78" s="58">
        <f t="shared" si="9"/>
        <v>0</v>
      </c>
      <c r="EO78" s="58"/>
      <c r="EP78" s="58"/>
      <c r="EQ78" s="58"/>
      <c r="ER78" s="58"/>
      <c r="ES78" s="58"/>
      <c r="ET78" s="58"/>
      <c r="EU78" s="58"/>
      <c r="EV78" s="58" t="s">
        <v>160</v>
      </c>
      <c r="EW78" s="58"/>
      <c r="EX78" s="58"/>
      <c r="EY78" s="58"/>
      <c r="EZ78" s="58"/>
      <c r="FA78" s="58"/>
      <c r="FB78" s="58"/>
      <c r="FC78" s="58"/>
      <c r="FD78" s="58">
        <f t="shared" si="10"/>
        <v>0</v>
      </c>
      <c r="FE78" s="58"/>
      <c r="FF78" s="58"/>
      <c r="FG78" s="58"/>
      <c r="FH78" s="58"/>
      <c r="FI78" s="58"/>
      <c r="FJ78" s="58"/>
      <c r="FK78" s="58"/>
    </row>
    <row r="79" spans="1:167" ht="50.1" customHeight="1">
      <c r="A79" s="44" t="s">
        <v>145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5" t="s">
        <v>146</v>
      </c>
      <c r="T79" s="45"/>
      <c r="U79" s="45"/>
      <c r="V79" s="45"/>
      <c r="W79" s="45"/>
      <c r="X79" s="45"/>
      <c r="Y79" s="57">
        <f t="shared" si="2"/>
        <v>0</v>
      </c>
      <c r="Z79" s="57"/>
      <c r="AA79" s="57"/>
      <c r="AB79" s="57"/>
      <c r="AC79" s="57"/>
      <c r="AD79" s="57"/>
      <c r="AE79" s="57"/>
      <c r="AF79" s="57">
        <f t="shared" si="3"/>
        <v>0</v>
      </c>
      <c r="AG79" s="57"/>
      <c r="AH79" s="57"/>
      <c r="AI79" s="57"/>
      <c r="AJ79" s="57"/>
      <c r="AK79" s="57"/>
      <c r="AL79" s="57" t="s">
        <v>160</v>
      </c>
      <c r="AM79" s="57"/>
      <c r="AN79" s="57"/>
      <c r="AO79" s="57"/>
      <c r="AP79" s="57"/>
      <c r="AQ79" s="57"/>
      <c r="AR79" s="57"/>
      <c r="AS79" s="57"/>
      <c r="AT79" s="57"/>
      <c r="AU79" s="57">
        <f t="shared" si="4"/>
        <v>0</v>
      </c>
      <c r="AV79" s="57"/>
      <c r="AW79" s="57"/>
      <c r="AX79" s="57"/>
      <c r="AY79" s="57"/>
      <c r="AZ79" s="57"/>
      <c r="BA79" s="57"/>
      <c r="BB79" s="57"/>
      <c r="BC79" s="57" t="s">
        <v>160</v>
      </c>
      <c r="BD79" s="57"/>
      <c r="BE79" s="57"/>
      <c r="BF79" s="57"/>
      <c r="BG79" s="57"/>
      <c r="BH79" s="57"/>
      <c r="BI79" s="57"/>
      <c r="BJ79" s="57">
        <f t="shared" si="5"/>
        <v>0</v>
      </c>
      <c r="BK79" s="57"/>
      <c r="BL79" s="57"/>
      <c r="BM79" s="57"/>
      <c r="BN79" s="57"/>
      <c r="BO79" s="57"/>
      <c r="BP79" s="57"/>
      <c r="BQ79" s="57"/>
      <c r="BR79" s="57" t="s">
        <v>160</v>
      </c>
      <c r="BS79" s="57"/>
      <c r="BT79" s="57"/>
      <c r="BU79" s="57"/>
      <c r="BV79" s="57"/>
      <c r="BW79" s="57"/>
      <c r="BX79" s="57"/>
      <c r="BY79" s="57"/>
      <c r="BZ79" s="58">
        <f t="shared" si="6"/>
        <v>0</v>
      </c>
      <c r="CA79" s="58"/>
      <c r="CB79" s="58"/>
      <c r="CC79" s="58"/>
      <c r="CD79" s="58"/>
      <c r="CE79" s="58"/>
      <c r="CF79" s="58"/>
      <c r="CG79" s="58"/>
      <c r="CH79" s="57" t="s">
        <v>160</v>
      </c>
      <c r="CI79" s="57"/>
      <c r="CJ79" s="57"/>
      <c r="CK79" s="57"/>
      <c r="CL79" s="57"/>
      <c r="CM79" s="57"/>
      <c r="CN79" s="57"/>
      <c r="CO79" s="57"/>
      <c r="CP79" s="57">
        <f t="shared" si="7"/>
        <v>0</v>
      </c>
      <c r="CQ79" s="57"/>
      <c r="CR79" s="57"/>
      <c r="CS79" s="57"/>
      <c r="CT79" s="57"/>
      <c r="CU79" s="57"/>
      <c r="CV79" s="57"/>
      <c r="CW79" s="57"/>
      <c r="CX79" s="57" t="s">
        <v>160</v>
      </c>
      <c r="CY79" s="57"/>
      <c r="CZ79" s="57"/>
      <c r="DA79" s="57"/>
      <c r="DB79" s="57"/>
      <c r="DC79" s="57"/>
      <c r="DD79" s="57"/>
      <c r="DE79" s="57"/>
      <c r="DF79" s="57"/>
      <c r="DG79" s="57" t="s">
        <v>160</v>
      </c>
      <c r="DH79" s="57"/>
      <c r="DI79" s="57"/>
      <c r="DJ79" s="57"/>
      <c r="DK79" s="57"/>
      <c r="DL79" s="57"/>
      <c r="DM79" s="57"/>
      <c r="DN79" s="57"/>
      <c r="DO79" s="57" t="s">
        <v>160</v>
      </c>
      <c r="DP79" s="57"/>
      <c r="DQ79" s="57"/>
      <c r="DR79" s="57"/>
      <c r="DS79" s="57"/>
      <c r="DT79" s="57"/>
      <c r="DU79" s="57"/>
      <c r="DV79" s="57"/>
      <c r="DW79" s="57"/>
      <c r="DX79" s="57">
        <f t="shared" si="8"/>
        <v>0</v>
      </c>
      <c r="DY79" s="57"/>
      <c r="DZ79" s="57"/>
      <c r="EA79" s="57"/>
      <c r="EB79" s="57"/>
      <c r="EC79" s="57"/>
      <c r="ED79" s="57"/>
      <c r="EE79" s="57"/>
      <c r="EF79" s="58" t="s">
        <v>160</v>
      </c>
      <c r="EG79" s="58"/>
      <c r="EH79" s="58"/>
      <c r="EI79" s="58"/>
      <c r="EJ79" s="58"/>
      <c r="EK79" s="58"/>
      <c r="EL79" s="58"/>
      <c r="EM79" s="58"/>
      <c r="EN79" s="58">
        <f t="shared" si="9"/>
        <v>0</v>
      </c>
      <c r="EO79" s="58"/>
      <c r="EP79" s="58"/>
      <c r="EQ79" s="58"/>
      <c r="ER79" s="58"/>
      <c r="ES79" s="58"/>
      <c r="ET79" s="58"/>
      <c r="EU79" s="58"/>
      <c r="EV79" s="58" t="s">
        <v>160</v>
      </c>
      <c r="EW79" s="58"/>
      <c r="EX79" s="58"/>
      <c r="EY79" s="58"/>
      <c r="EZ79" s="58"/>
      <c r="FA79" s="58"/>
      <c r="FB79" s="58"/>
      <c r="FC79" s="58"/>
      <c r="FD79" s="58">
        <f t="shared" si="10"/>
        <v>0</v>
      </c>
      <c r="FE79" s="58"/>
      <c r="FF79" s="58"/>
      <c r="FG79" s="58"/>
      <c r="FH79" s="58"/>
      <c r="FI79" s="58"/>
      <c r="FJ79" s="58"/>
      <c r="FK79" s="58"/>
    </row>
    <row r="80" spans="1:167" ht="50.1" customHeight="1">
      <c r="A80" s="44" t="s">
        <v>147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5" t="s">
        <v>148</v>
      </c>
      <c r="T80" s="45"/>
      <c r="U80" s="45"/>
      <c r="V80" s="45"/>
      <c r="W80" s="45"/>
      <c r="X80" s="45"/>
      <c r="Y80" s="57">
        <f t="shared" si="2"/>
        <v>0</v>
      </c>
      <c r="Z80" s="57"/>
      <c r="AA80" s="57"/>
      <c r="AB80" s="57"/>
      <c r="AC80" s="57"/>
      <c r="AD80" s="57"/>
      <c r="AE80" s="57"/>
      <c r="AF80" s="57">
        <f t="shared" si="3"/>
        <v>0</v>
      </c>
      <c r="AG80" s="57"/>
      <c r="AH80" s="57"/>
      <c r="AI80" s="57"/>
      <c r="AJ80" s="57"/>
      <c r="AK80" s="57"/>
      <c r="AL80" s="57" t="s">
        <v>160</v>
      </c>
      <c r="AM80" s="57"/>
      <c r="AN80" s="57"/>
      <c r="AO80" s="57"/>
      <c r="AP80" s="57"/>
      <c r="AQ80" s="57"/>
      <c r="AR80" s="57"/>
      <c r="AS80" s="57"/>
      <c r="AT80" s="57"/>
      <c r="AU80" s="57">
        <f t="shared" si="4"/>
        <v>0</v>
      </c>
      <c r="AV80" s="57"/>
      <c r="AW80" s="57"/>
      <c r="AX80" s="57"/>
      <c r="AY80" s="57"/>
      <c r="AZ80" s="57"/>
      <c r="BA80" s="57"/>
      <c r="BB80" s="57"/>
      <c r="BC80" s="57" t="s">
        <v>160</v>
      </c>
      <c r="BD80" s="57"/>
      <c r="BE80" s="57"/>
      <c r="BF80" s="57"/>
      <c r="BG80" s="57"/>
      <c r="BH80" s="57"/>
      <c r="BI80" s="57"/>
      <c r="BJ80" s="57">
        <f t="shared" si="5"/>
        <v>0</v>
      </c>
      <c r="BK80" s="57"/>
      <c r="BL80" s="57"/>
      <c r="BM80" s="57"/>
      <c r="BN80" s="57"/>
      <c r="BO80" s="57"/>
      <c r="BP80" s="57"/>
      <c r="BQ80" s="57"/>
      <c r="BR80" s="57" t="s">
        <v>160</v>
      </c>
      <c r="BS80" s="57"/>
      <c r="BT80" s="57"/>
      <c r="BU80" s="57"/>
      <c r="BV80" s="57"/>
      <c r="BW80" s="57"/>
      <c r="BX80" s="57"/>
      <c r="BY80" s="57"/>
      <c r="BZ80" s="58">
        <f t="shared" si="6"/>
        <v>0</v>
      </c>
      <c r="CA80" s="58"/>
      <c r="CB80" s="58"/>
      <c r="CC80" s="58"/>
      <c r="CD80" s="58"/>
      <c r="CE80" s="58"/>
      <c r="CF80" s="58"/>
      <c r="CG80" s="58"/>
      <c r="CH80" s="57" t="s">
        <v>160</v>
      </c>
      <c r="CI80" s="57"/>
      <c r="CJ80" s="57"/>
      <c r="CK80" s="57"/>
      <c r="CL80" s="57"/>
      <c r="CM80" s="57"/>
      <c r="CN80" s="57"/>
      <c r="CO80" s="57"/>
      <c r="CP80" s="57">
        <f t="shared" si="7"/>
        <v>0</v>
      </c>
      <c r="CQ80" s="57"/>
      <c r="CR80" s="57"/>
      <c r="CS80" s="57"/>
      <c r="CT80" s="57"/>
      <c r="CU80" s="57"/>
      <c r="CV80" s="57"/>
      <c r="CW80" s="57"/>
      <c r="CX80" s="57" t="s">
        <v>160</v>
      </c>
      <c r="CY80" s="57"/>
      <c r="CZ80" s="57"/>
      <c r="DA80" s="57"/>
      <c r="DB80" s="57"/>
      <c r="DC80" s="57"/>
      <c r="DD80" s="57"/>
      <c r="DE80" s="57"/>
      <c r="DF80" s="57"/>
      <c r="DG80" s="57" t="s">
        <v>160</v>
      </c>
      <c r="DH80" s="57"/>
      <c r="DI80" s="57"/>
      <c r="DJ80" s="57"/>
      <c r="DK80" s="57"/>
      <c r="DL80" s="57"/>
      <c r="DM80" s="57"/>
      <c r="DN80" s="57"/>
      <c r="DO80" s="57" t="s">
        <v>160</v>
      </c>
      <c r="DP80" s="57"/>
      <c r="DQ80" s="57"/>
      <c r="DR80" s="57"/>
      <c r="DS80" s="57"/>
      <c r="DT80" s="57"/>
      <c r="DU80" s="57"/>
      <c r="DV80" s="57"/>
      <c r="DW80" s="57"/>
      <c r="DX80" s="57">
        <f t="shared" si="8"/>
        <v>0</v>
      </c>
      <c r="DY80" s="57"/>
      <c r="DZ80" s="57"/>
      <c r="EA80" s="57"/>
      <c r="EB80" s="57"/>
      <c r="EC80" s="57"/>
      <c r="ED80" s="57"/>
      <c r="EE80" s="57"/>
      <c r="EF80" s="58" t="s">
        <v>160</v>
      </c>
      <c r="EG80" s="58"/>
      <c r="EH80" s="58"/>
      <c r="EI80" s="58"/>
      <c r="EJ80" s="58"/>
      <c r="EK80" s="58"/>
      <c r="EL80" s="58"/>
      <c r="EM80" s="58"/>
      <c r="EN80" s="58">
        <f t="shared" si="9"/>
        <v>0</v>
      </c>
      <c r="EO80" s="58"/>
      <c r="EP80" s="58"/>
      <c r="EQ80" s="58"/>
      <c r="ER80" s="58"/>
      <c r="ES80" s="58"/>
      <c r="ET80" s="58"/>
      <c r="EU80" s="58"/>
      <c r="EV80" s="58" t="s">
        <v>160</v>
      </c>
      <c r="EW80" s="58"/>
      <c r="EX80" s="58"/>
      <c r="EY80" s="58"/>
      <c r="EZ80" s="58"/>
      <c r="FA80" s="58"/>
      <c r="FB80" s="58"/>
      <c r="FC80" s="58"/>
      <c r="FD80" s="58">
        <f t="shared" si="10"/>
        <v>0</v>
      </c>
      <c r="FE80" s="58"/>
      <c r="FF80" s="58"/>
      <c r="FG80" s="58"/>
      <c r="FH80" s="58"/>
      <c r="FI80" s="58"/>
      <c r="FJ80" s="58"/>
      <c r="FK80" s="58"/>
    </row>
    <row r="81" spans="1:167" ht="50.1" customHeight="1">
      <c r="A81" s="44" t="s">
        <v>149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5" t="s">
        <v>150</v>
      </c>
      <c r="T81" s="45"/>
      <c r="U81" s="45"/>
      <c r="V81" s="45"/>
      <c r="W81" s="45"/>
      <c r="X81" s="45"/>
      <c r="Y81" s="57">
        <f t="shared" si="2"/>
        <v>0</v>
      </c>
      <c r="Z81" s="57"/>
      <c r="AA81" s="57"/>
      <c r="AB81" s="57"/>
      <c r="AC81" s="57"/>
      <c r="AD81" s="57"/>
      <c r="AE81" s="57"/>
      <c r="AF81" s="57">
        <f t="shared" si="3"/>
        <v>0</v>
      </c>
      <c r="AG81" s="57"/>
      <c r="AH81" s="57"/>
      <c r="AI81" s="57"/>
      <c r="AJ81" s="57"/>
      <c r="AK81" s="57"/>
      <c r="AL81" s="57" t="s">
        <v>160</v>
      </c>
      <c r="AM81" s="57"/>
      <c r="AN81" s="57"/>
      <c r="AO81" s="57"/>
      <c r="AP81" s="57"/>
      <c r="AQ81" s="57"/>
      <c r="AR81" s="57"/>
      <c r="AS81" s="57"/>
      <c r="AT81" s="57"/>
      <c r="AU81" s="57">
        <f t="shared" si="4"/>
        <v>0</v>
      </c>
      <c r="AV81" s="57"/>
      <c r="AW81" s="57"/>
      <c r="AX81" s="57"/>
      <c r="AY81" s="57"/>
      <c r="AZ81" s="57"/>
      <c r="BA81" s="57"/>
      <c r="BB81" s="57"/>
      <c r="BC81" s="57" t="s">
        <v>160</v>
      </c>
      <c r="BD81" s="57"/>
      <c r="BE81" s="57"/>
      <c r="BF81" s="57"/>
      <c r="BG81" s="57"/>
      <c r="BH81" s="57"/>
      <c r="BI81" s="57"/>
      <c r="BJ81" s="57">
        <f t="shared" si="5"/>
        <v>0</v>
      </c>
      <c r="BK81" s="57"/>
      <c r="BL81" s="57"/>
      <c r="BM81" s="57"/>
      <c r="BN81" s="57"/>
      <c r="BO81" s="57"/>
      <c r="BP81" s="57"/>
      <c r="BQ81" s="57"/>
      <c r="BR81" s="57" t="s">
        <v>160</v>
      </c>
      <c r="BS81" s="57"/>
      <c r="BT81" s="57"/>
      <c r="BU81" s="57"/>
      <c r="BV81" s="57"/>
      <c r="BW81" s="57"/>
      <c r="BX81" s="57"/>
      <c r="BY81" s="57"/>
      <c r="BZ81" s="58">
        <f t="shared" si="6"/>
        <v>0</v>
      </c>
      <c r="CA81" s="58"/>
      <c r="CB81" s="58"/>
      <c r="CC81" s="58"/>
      <c r="CD81" s="58"/>
      <c r="CE81" s="58"/>
      <c r="CF81" s="58"/>
      <c r="CG81" s="58"/>
      <c r="CH81" s="57" t="s">
        <v>160</v>
      </c>
      <c r="CI81" s="57"/>
      <c r="CJ81" s="57"/>
      <c r="CK81" s="57"/>
      <c r="CL81" s="57"/>
      <c r="CM81" s="57"/>
      <c r="CN81" s="57"/>
      <c r="CO81" s="57"/>
      <c r="CP81" s="57">
        <f t="shared" si="7"/>
        <v>0</v>
      </c>
      <c r="CQ81" s="57"/>
      <c r="CR81" s="57"/>
      <c r="CS81" s="57"/>
      <c r="CT81" s="57"/>
      <c r="CU81" s="57"/>
      <c r="CV81" s="57"/>
      <c r="CW81" s="57"/>
      <c r="CX81" s="57" t="s">
        <v>160</v>
      </c>
      <c r="CY81" s="57"/>
      <c r="CZ81" s="57"/>
      <c r="DA81" s="57"/>
      <c r="DB81" s="57"/>
      <c r="DC81" s="57"/>
      <c r="DD81" s="57"/>
      <c r="DE81" s="57"/>
      <c r="DF81" s="57"/>
      <c r="DG81" s="57" t="s">
        <v>160</v>
      </c>
      <c r="DH81" s="57"/>
      <c r="DI81" s="57"/>
      <c r="DJ81" s="57"/>
      <c r="DK81" s="57"/>
      <c r="DL81" s="57"/>
      <c r="DM81" s="57"/>
      <c r="DN81" s="57"/>
      <c r="DO81" s="57" t="s">
        <v>160</v>
      </c>
      <c r="DP81" s="57"/>
      <c r="DQ81" s="57"/>
      <c r="DR81" s="57"/>
      <c r="DS81" s="57"/>
      <c r="DT81" s="57"/>
      <c r="DU81" s="57"/>
      <c r="DV81" s="57"/>
      <c r="DW81" s="57"/>
      <c r="DX81" s="57">
        <f t="shared" si="8"/>
        <v>0</v>
      </c>
      <c r="DY81" s="57"/>
      <c r="DZ81" s="57"/>
      <c r="EA81" s="57"/>
      <c r="EB81" s="57"/>
      <c r="EC81" s="57"/>
      <c r="ED81" s="57"/>
      <c r="EE81" s="57"/>
      <c r="EF81" s="58" t="s">
        <v>160</v>
      </c>
      <c r="EG81" s="58"/>
      <c r="EH81" s="58"/>
      <c r="EI81" s="58"/>
      <c r="EJ81" s="58"/>
      <c r="EK81" s="58"/>
      <c r="EL81" s="58"/>
      <c r="EM81" s="58"/>
      <c r="EN81" s="58">
        <f t="shared" si="9"/>
        <v>0</v>
      </c>
      <c r="EO81" s="58"/>
      <c r="EP81" s="58"/>
      <c r="EQ81" s="58"/>
      <c r="ER81" s="58"/>
      <c r="ES81" s="58"/>
      <c r="ET81" s="58"/>
      <c r="EU81" s="58"/>
      <c r="EV81" s="58" t="s">
        <v>160</v>
      </c>
      <c r="EW81" s="58"/>
      <c r="EX81" s="58"/>
      <c r="EY81" s="58"/>
      <c r="EZ81" s="58"/>
      <c r="FA81" s="58"/>
      <c r="FB81" s="58"/>
      <c r="FC81" s="58"/>
      <c r="FD81" s="58">
        <f t="shared" si="10"/>
        <v>0</v>
      </c>
      <c r="FE81" s="58"/>
      <c r="FF81" s="58"/>
      <c r="FG81" s="58"/>
      <c r="FH81" s="58"/>
      <c r="FI81" s="58"/>
      <c r="FJ81" s="58"/>
      <c r="FK81" s="58"/>
    </row>
    <row r="82" spans="1:167" ht="50.1" customHeight="1">
      <c r="A82" s="44" t="s">
        <v>162</v>
      </c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5" t="s">
        <v>161</v>
      </c>
      <c r="T82" s="45"/>
      <c r="U82" s="45"/>
      <c r="V82" s="45"/>
      <c r="W82" s="45"/>
      <c r="X82" s="45"/>
      <c r="Y82" s="57">
        <f t="shared" si="2"/>
        <v>60151.45</v>
      </c>
      <c r="Z82" s="57"/>
      <c r="AA82" s="57"/>
      <c r="AB82" s="57"/>
      <c r="AC82" s="57"/>
      <c r="AD82" s="57"/>
      <c r="AE82" s="57"/>
      <c r="AF82" s="57">
        <f t="shared" si="3"/>
        <v>0.21696597965092487</v>
      </c>
      <c r="AG82" s="57"/>
      <c r="AH82" s="57"/>
      <c r="AI82" s="57"/>
      <c r="AJ82" s="57"/>
      <c r="AK82" s="57"/>
      <c r="AL82" s="57">
        <v>151.44999999999999</v>
      </c>
      <c r="AM82" s="57"/>
      <c r="AN82" s="57"/>
      <c r="AO82" s="57"/>
      <c r="AP82" s="57"/>
      <c r="AQ82" s="57"/>
      <c r="AR82" s="57"/>
      <c r="AS82" s="57"/>
      <c r="AT82" s="57"/>
      <c r="AU82" s="57">
        <f t="shared" si="4"/>
        <v>5.4627939340003552E-4</v>
      </c>
      <c r="AV82" s="57"/>
      <c r="AW82" s="57"/>
      <c r="AX82" s="57"/>
      <c r="AY82" s="57"/>
      <c r="AZ82" s="57"/>
      <c r="BA82" s="57"/>
      <c r="BB82" s="57"/>
      <c r="BC82" s="57" t="s">
        <v>160</v>
      </c>
      <c r="BD82" s="57"/>
      <c r="BE82" s="57"/>
      <c r="BF82" s="57"/>
      <c r="BG82" s="57"/>
      <c r="BH82" s="57"/>
      <c r="BI82" s="57"/>
      <c r="BJ82" s="57">
        <f t="shared" si="5"/>
        <v>0</v>
      </c>
      <c r="BK82" s="57"/>
      <c r="BL82" s="57"/>
      <c r="BM82" s="57"/>
      <c r="BN82" s="57"/>
      <c r="BO82" s="57"/>
      <c r="BP82" s="57"/>
      <c r="BQ82" s="57"/>
      <c r="BR82" s="57" t="s">
        <v>160</v>
      </c>
      <c r="BS82" s="57"/>
      <c r="BT82" s="57"/>
      <c r="BU82" s="57"/>
      <c r="BV82" s="57"/>
      <c r="BW82" s="57"/>
      <c r="BX82" s="57"/>
      <c r="BY82" s="57"/>
      <c r="BZ82" s="58">
        <f t="shared" si="6"/>
        <v>0</v>
      </c>
      <c r="CA82" s="58"/>
      <c r="CB82" s="58"/>
      <c r="CC82" s="58"/>
      <c r="CD82" s="58"/>
      <c r="CE82" s="58"/>
      <c r="CF82" s="58"/>
      <c r="CG82" s="58"/>
      <c r="CH82" s="57" t="s">
        <v>160</v>
      </c>
      <c r="CI82" s="57"/>
      <c r="CJ82" s="57"/>
      <c r="CK82" s="57"/>
      <c r="CL82" s="57"/>
      <c r="CM82" s="57"/>
      <c r="CN82" s="57"/>
      <c r="CO82" s="57"/>
      <c r="CP82" s="57">
        <f t="shared" si="7"/>
        <v>0</v>
      </c>
      <c r="CQ82" s="57"/>
      <c r="CR82" s="57"/>
      <c r="CS82" s="57"/>
      <c r="CT82" s="57"/>
      <c r="CU82" s="57"/>
      <c r="CV82" s="57"/>
      <c r="CW82" s="57"/>
      <c r="CX82" s="57" t="s">
        <v>160</v>
      </c>
      <c r="CY82" s="57"/>
      <c r="CZ82" s="57"/>
      <c r="DA82" s="57"/>
      <c r="DB82" s="57"/>
      <c r="DC82" s="57"/>
      <c r="DD82" s="57"/>
      <c r="DE82" s="57"/>
      <c r="DF82" s="57"/>
      <c r="DG82" s="57" t="s">
        <v>160</v>
      </c>
      <c r="DH82" s="57"/>
      <c r="DI82" s="57"/>
      <c r="DJ82" s="57"/>
      <c r="DK82" s="57"/>
      <c r="DL82" s="57"/>
      <c r="DM82" s="57"/>
      <c r="DN82" s="57"/>
      <c r="DO82" s="57">
        <f>60000</f>
        <v>60000</v>
      </c>
      <c r="DP82" s="57"/>
      <c r="DQ82" s="57"/>
      <c r="DR82" s="57"/>
      <c r="DS82" s="57"/>
      <c r="DT82" s="57"/>
      <c r="DU82" s="57"/>
      <c r="DV82" s="57"/>
      <c r="DW82" s="57"/>
      <c r="DX82" s="57">
        <f t="shared" si="8"/>
        <v>0.21641970025752483</v>
      </c>
      <c r="DY82" s="57"/>
      <c r="DZ82" s="57"/>
      <c r="EA82" s="57"/>
      <c r="EB82" s="57"/>
      <c r="EC82" s="57"/>
      <c r="ED82" s="57"/>
      <c r="EE82" s="57"/>
      <c r="EF82" s="58" t="s">
        <v>160</v>
      </c>
      <c r="EG82" s="58"/>
      <c r="EH82" s="58"/>
      <c r="EI82" s="58"/>
      <c r="EJ82" s="58"/>
      <c r="EK82" s="58"/>
      <c r="EL82" s="58"/>
      <c r="EM82" s="58"/>
      <c r="EN82" s="58">
        <f t="shared" si="9"/>
        <v>0</v>
      </c>
      <c r="EO82" s="58"/>
      <c r="EP82" s="58"/>
      <c r="EQ82" s="58"/>
      <c r="ER82" s="58"/>
      <c r="ES82" s="58"/>
      <c r="ET82" s="58"/>
      <c r="EU82" s="58"/>
      <c r="EV82" s="58">
        <v>60000</v>
      </c>
      <c r="EW82" s="58"/>
      <c r="EX82" s="58"/>
      <c r="EY82" s="58"/>
      <c r="EZ82" s="58"/>
      <c r="FA82" s="58"/>
      <c r="FB82" s="58"/>
      <c r="FC82" s="58"/>
      <c r="FD82" s="58">
        <f t="shared" si="10"/>
        <v>0.21641970025752483</v>
      </c>
      <c r="FE82" s="58"/>
      <c r="FF82" s="58"/>
      <c r="FG82" s="58"/>
      <c r="FH82" s="58"/>
      <c r="FI82" s="58"/>
      <c r="FJ82" s="58"/>
      <c r="FK82" s="58"/>
    </row>
    <row r="83" spans="1:167" ht="50.1" customHeight="1">
      <c r="A83" s="44" t="s">
        <v>151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5" t="s">
        <v>51</v>
      </c>
      <c r="T83" s="45"/>
      <c r="U83" s="45"/>
      <c r="V83" s="45"/>
      <c r="W83" s="45"/>
      <c r="X83" s="45"/>
      <c r="Y83" s="57">
        <f t="shared" si="2"/>
        <v>0</v>
      </c>
      <c r="Z83" s="57"/>
      <c r="AA83" s="57"/>
      <c r="AB83" s="57"/>
      <c r="AC83" s="57"/>
      <c r="AD83" s="57"/>
      <c r="AE83" s="57"/>
      <c r="AF83" s="57">
        <f t="shared" si="3"/>
        <v>0</v>
      </c>
      <c r="AG83" s="57"/>
      <c r="AH83" s="57"/>
      <c r="AI83" s="57"/>
      <c r="AJ83" s="57"/>
      <c r="AK83" s="57"/>
      <c r="AL83" s="57" t="s">
        <v>160</v>
      </c>
      <c r="AM83" s="57"/>
      <c r="AN83" s="57"/>
      <c r="AO83" s="57"/>
      <c r="AP83" s="57"/>
      <c r="AQ83" s="57"/>
      <c r="AR83" s="57"/>
      <c r="AS83" s="57"/>
      <c r="AT83" s="57"/>
      <c r="AU83" s="57">
        <f t="shared" si="4"/>
        <v>0</v>
      </c>
      <c r="AV83" s="57"/>
      <c r="AW83" s="57"/>
      <c r="AX83" s="57"/>
      <c r="AY83" s="57"/>
      <c r="AZ83" s="57"/>
      <c r="BA83" s="57"/>
      <c r="BB83" s="57"/>
      <c r="BC83" s="57" t="s">
        <v>160</v>
      </c>
      <c r="BD83" s="57"/>
      <c r="BE83" s="57"/>
      <c r="BF83" s="57"/>
      <c r="BG83" s="57"/>
      <c r="BH83" s="57"/>
      <c r="BI83" s="57"/>
      <c r="BJ83" s="57">
        <f t="shared" si="5"/>
        <v>0</v>
      </c>
      <c r="BK83" s="57"/>
      <c r="BL83" s="57"/>
      <c r="BM83" s="57"/>
      <c r="BN83" s="57"/>
      <c r="BO83" s="57"/>
      <c r="BP83" s="57"/>
      <c r="BQ83" s="57"/>
      <c r="BR83" s="57" t="s">
        <v>160</v>
      </c>
      <c r="BS83" s="57"/>
      <c r="BT83" s="57"/>
      <c r="BU83" s="57"/>
      <c r="BV83" s="57"/>
      <c r="BW83" s="57"/>
      <c r="BX83" s="57"/>
      <c r="BY83" s="57"/>
      <c r="BZ83" s="58">
        <f t="shared" si="6"/>
        <v>0</v>
      </c>
      <c r="CA83" s="58"/>
      <c r="CB83" s="58"/>
      <c r="CC83" s="58"/>
      <c r="CD83" s="58"/>
      <c r="CE83" s="58"/>
      <c r="CF83" s="58"/>
      <c r="CG83" s="58"/>
      <c r="CH83" s="57" t="s">
        <v>160</v>
      </c>
      <c r="CI83" s="57"/>
      <c r="CJ83" s="57"/>
      <c r="CK83" s="57"/>
      <c r="CL83" s="57"/>
      <c r="CM83" s="57"/>
      <c r="CN83" s="57"/>
      <c r="CO83" s="57"/>
      <c r="CP83" s="57">
        <f t="shared" si="7"/>
        <v>0</v>
      </c>
      <c r="CQ83" s="57"/>
      <c r="CR83" s="57"/>
      <c r="CS83" s="57"/>
      <c r="CT83" s="57"/>
      <c r="CU83" s="57"/>
      <c r="CV83" s="57"/>
      <c r="CW83" s="57"/>
      <c r="CX83" s="57" t="s">
        <v>160</v>
      </c>
      <c r="CY83" s="57"/>
      <c r="CZ83" s="57"/>
      <c r="DA83" s="57"/>
      <c r="DB83" s="57"/>
      <c r="DC83" s="57"/>
      <c r="DD83" s="57"/>
      <c r="DE83" s="57"/>
      <c r="DF83" s="57"/>
      <c r="DG83" s="57" t="s">
        <v>160</v>
      </c>
      <c r="DH83" s="57"/>
      <c r="DI83" s="57"/>
      <c r="DJ83" s="57"/>
      <c r="DK83" s="57"/>
      <c r="DL83" s="57"/>
      <c r="DM83" s="57"/>
      <c r="DN83" s="57"/>
      <c r="DO83" s="57" t="s">
        <v>160</v>
      </c>
      <c r="DP83" s="57"/>
      <c r="DQ83" s="57"/>
      <c r="DR83" s="57"/>
      <c r="DS83" s="57"/>
      <c r="DT83" s="57"/>
      <c r="DU83" s="57"/>
      <c r="DV83" s="57"/>
      <c r="DW83" s="57"/>
      <c r="DX83" s="57">
        <f t="shared" si="8"/>
        <v>0</v>
      </c>
      <c r="DY83" s="57"/>
      <c r="DZ83" s="57"/>
      <c r="EA83" s="57"/>
      <c r="EB83" s="57"/>
      <c r="EC83" s="57"/>
      <c r="ED83" s="57"/>
      <c r="EE83" s="57"/>
      <c r="EF83" s="58" t="s">
        <v>160</v>
      </c>
      <c r="EG83" s="58"/>
      <c r="EH83" s="58"/>
      <c r="EI83" s="58"/>
      <c r="EJ83" s="58"/>
      <c r="EK83" s="58"/>
      <c r="EL83" s="58"/>
      <c r="EM83" s="58"/>
      <c r="EN83" s="58">
        <f t="shared" si="9"/>
        <v>0</v>
      </c>
      <c r="EO83" s="58"/>
      <c r="EP83" s="58"/>
      <c r="EQ83" s="58"/>
      <c r="ER83" s="58"/>
      <c r="ES83" s="58"/>
      <c r="ET83" s="58"/>
      <c r="EU83" s="58"/>
      <c r="EV83" s="58" t="s">
        <v>160</v>
      </c>
      <c r="EW83" s="58"/>
      <c r="EX83" s="58"/>
      <c r="EY83" s="58"/>
      <c r="EZ83" s="58"/>
      <c r="FA83" s="58"/>
      <c r="FB83" s="58"/>
      <c r="FC83" s="58"/>
      <c r="FD83" s="58">
        <f t="shared" si="10"/>
        <v>0</v>
      </c>
      <c r="FE83" s="58"/>
      <c r="FF83" s="58"/>
      <c r="FG83" s="58"/>
      <c r="FH83" s="58"/>
      <c r="FI83" s="58"/>
      <c r="FJ83" s="58"/>
      <c r="FK83" s="58"/>
    </row>
    <row r="84" spans="1:167" ht="50.1" customHeight="1">
      <c r="A84" s="44" t="s">
        <v>152</v>
      </c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5" t="s">
        <v>53</v>
      </c>
      <c r="T84" s="45"/>
      <c r="U84" s="45"/>
      <c r="V84" s="45"/>
      <c r="W84" s="45"/>
      <c r="X84" s="45"/>
      <c r="Y84" s="57">
        <f t="shared" si="2"/>
        <v>0</v>
      </c>
      <c r="Z84" s="57"/>
      <c r="AA84" s="57"/>
      <c r="AB84" s="57"/>
      <c r="AC84" s="57"/>
      <c r="AD84" s="57"/>
      <c r="AE84" s="57"/>
      <c r="AF84" s="57">
        <f t="shared" si="3"/>
        <v>0</v>
      </c>
      <c r="AG84" s="57"/>
      <c r="AH84" s="57"/>
      <c r="AI84" s="57"/>
      <c r="AJ84" s="57"/>
      <c r="AK84" s="57"/>
      <c r="AL84" s="57" t="s">
        <v>160</v>
      </c>
      <c r="AM84" s="57"/>
      <c r="AN84" s="57"/>
      <c r="AO84" s="57"/>
      <c r="AP84" s="57"/>
      <c r="AQ84" s="57"/>
      <c r="AR84" s="57"/>
      <c r="AS84" s="57"/>
      <c r="AT84" s="57"/>
      <c r="AU84" s="57">
        <f t="shared" si="4"/>
        <v>0</v>
      </c>
      <c r="AV84" s="57"/>
      <c r="AW84" s="57"/>
      <c r="AX84" s="57"/>
      <c r="AY84" s="57"/>
      <c r="AZ84" s="57"/>
      <c r="BA84" s="57"/>
      <c r="BB84" s="57"/>
      <c r="BC84" s="57" t="s">
        <v>160</v>
      </c>
      <c r="BD84" s="57"/>
      <c r="BE84" s="57"/>
      <c r="BF84" s="57"/>
      <c r="BG84" s="57"/>
      <c r="BH84" s="57"/>
      <c r="BI84" s="57"/>
      <c r="BJ84" s="57">
        <f t="shared" si="5"/>
        <v>0</v>
      </c>
      <c r="BK84" s="57"/>
      <c r="BL84" s="57"/>
      <c r="BM84" s="57"/>
      <c r="BN84" s="57"/>
      <c r="BO84" s="57"/>
      <c r="BP84" s="57"/>
      <c r="BQ84" s="57"/>
      <c r="BR84" s="57" t="s">
        <v>160</v>
      </c>
      <c r="BS84" s="57"/>
      <c r="BT84" s="57"/>
      <c r="BU84" s="57"/>
      <c r="BV84" s="57"/>
      <c r="BW84" s="57"/>
      <c r="BX84" s="57"/>
      <c r="BY84" s="57"/>
      <c r="BZ84" s="58">
        <f t="shared" si="6"/>
        <v>0</v>
      </c>
      <c r="CA84" s="58"/>
      <c r="CB84" s="58"/>
      <c r="CC84" s="58"/>
      <c r="CD84" s="58"/>
      <c r="CE84" s="58"/>
      <c r="CF84" s="58"/>
      <c r="CG84" s="58"/>
      <c r="CH84" s="57" t="s">
        <v>160</v>
      </c>
      <c r="CI84" s="57"/>
      <c r="CJ84" s="57"/>
      <c r="CK84" s="57"/>
      <c r="CL84" s="57"/>
      <c r="CM84" s="57"/>
      <c r="CN84" s="57"/>
      <c r="CO84" s="57"/>
      <c r="CP84" s="57">
        <f t="shared" si="7"/>
        <v>0</v>
      </c>
      <c r="CQ84" s="57"/>
      <c r="CR84" s="57"/>
      <c r="CS84" s="57"/>
      <c r="CT84" s="57"/>
      <c r="CU84" s="57"/>
      <c r="CV84" s="57"/>
      <c r="CW84" s="57"/>
      <c r="CX84" s="57" t="s">
        <v>160</v>
      </c>
      <c r="CY84" s="57"/>
      <c r="CZ84" s="57"/>
      <c r="DA84" s="57"/>
      <c r="DB84" s="57"/>
      <c r="DC84" s="57"/>
      <c r="DD84" s="57"/>
      <c r="DE84" s="57"/>
      <c r="DF84" s="57"/>
      <c r="DG84" s="57" t="s">
        <v>160</v>
      </c>
      <c r="DH84" s="57"/>
      <c r="DI84" s="57"/>
      <c r="DJ84" s="57"/>
      <c r="DK84" s="57"/>
      <c r="DL84" s="57"/>
      <c r="DM84" s="57"/>
      <c r="DN84" s="57"/>
      <c r="DO84" s="57" t="s">
        <v>160</v>
      </c>
      <c r="DP84" s="57"/>
      <c r="DQ84" s="57"/>
      <c r="DR84" s="57"/>
      <c r="DS84" s="57"/>
      <c r="DT84" s="57"/>
      <c r="DU84" s="57"/>
      <c r="DV84" s="57"/>
      <c r="DW84" s="57"/>
      <c r="DX84" s="57">
        <f t="shared" si="8"/>
        <v>0</v>
      </c>
      <c r="DY84" s="57"/>
      <c r="DZ84" s="57"/>
      <c r="EA84" s="57"/>
      <c r="EB84" s="57"/>
      <c r="EC84" s="57"/>
      <c r="ED84" s="57"/>
      <c r="EE84" s="57"/>
      <c r="EF84" s="58" t="s">
        <v>160</v>
      </c>
      <c r="EG84" s="58"/>
      <c r="EH84" s="58"/>
      <c r="EI84" s="58"/>
      <c r="EJ84" s="58"/>
      <c r="EK84" s="58"/>
      <c r="EL84" s="58"/>
      <c r="EM84" s="58"/>
      <c r="EN84" s="58">
        <f t="shared" si="9"/>
        <v>0</v>
      </c>
      <c r="EO84" s="58"/>
      <c r="EP84" s="58"/>
      <c r="EQ84" s="58"/>
      <c r="ER84" s="58"/>
      <c r="ES84" s="58"/>
      <c r="ET84" s="58"/>
      <c r="EU84" s="58"/>
      <c r="EV84" s="58" t="s">
        <v>160</v>
      </c>
      <c r="EW84" s="58"/>
      <c r="EX84" s="58"/>
      <c r="EY84" s="58"/>
      <c r="EZ84" s="58"/>
      <c r="FA84" s="58"/>
      <c r="FB84" s="58"/>
      <c r="FC84" s="58"/>
      <c r="FD84" s="58">
        <f t="shared" si="10"/>
        <v>0</v>
      </c>
      <c r="FE84" s="58"/>
      <c r="FF84" s="58"/>
      <c r="FG84" s="58"/>
      <c r="FH84" s="58"/>
      <c r="FI84" s="58"/>
      <c r="FJ84" s="58"/>
      <c r="FK84" s="58"/>
    </row>
    <row r="85" spans="1:167" ht="50.1" customHeight="1">
      <c r="A85" s="44" t="s">
        <v>153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5" t="s">
        <v>55</v>
      </c>
      <c r="T85" s="45"/>
      <c r="U85" s="45"/>
      <c r="V85" s="45"/>
      <c r="W85" s="45"/>
      <c r="X85" s="45"/>
      <c r="Y85" s="57">
        <f t="shared" si="2"/>
        <v>0</v>
      </c>
      <c r="Z85" s="57"/>
      <c r="AA85" s="57"/>
      <c r="AB85" s="57"/>
      <c r="AC85" s="57"/>
      <c r="AD85" s="57"/>
      <c r="AE85" s="57"/>
      <c r="AF85" s="57">
        <f t="shared" si="3"/>
        <v>0</v>
      </c>
      <c r="AG85" s="57"/>
      <c r="AH85" s="57"/>
      <c r="AI85" s="57"/>
      <c r="AJ85" s="57"/>
      <c r="AK85" s="57"/>
      <c r="AL85" s="57" t="s">
        <v>160</v>
      </c>
      <c r="AM85" s="57"/>
      <c r="AN85" s="57"/>
      <c r="AO85" s="57"/>
      <c r="AP85" s="57"/>
      <c r="AQ85" s="57"/>
      <c r="AR85" s="57"/>
      <c r="AS85" s="57"/>
      <c r="AT85" s="57"/>
      <c r="AU85" s="57">
        <f t="shared" si="4"/>
        <v>0</v>
      </c>
      <c r="AV85" s="57"/>
      <c r="AW85" s="57"/>
      <c r="AX85" s="57"/>
      <c r="AY85" s="57"/>
      <c r="AZ85" s="57"/>
      <c r="BA85" s="57"/>
      <c r="BB85" s="57"/>
      <c r="BC85" s="57" t="s">
        <v>160</v>
      </c>
      <c r="BD85" s="57"/>
      <c r="BE85" s="57"/>
      <c r="BF85" s="57"/>
      <c r="BG85" s="57"/>
      <c r="BH85" s="57"/>
      <c r="BI85" s="57"/>
      <c r="BJ85" s="57">
        <f t="shared" si="5"/>
        <v>0</v>
      </c>
      <c r="BK85" s="57"/>
      <c r="BL85" s="57"/>
      <c r="BM85" s="57"/>
      <c r="BN85" s="57"/>
      <c r="BO85" s="57"/>
      <c r="BP85" s="57"/>
      <c r="BQ85" s="57"/>
      <c r="BR85" s="57" t="s">
        <v>160</v>
      </c>
      <c r="BS85" s="57"/>
      <c r="BT85" s="57"/>
      <c r="BU85" s="57"/>
      <c r="BV85" s="57"/>
      <c r="BW85" s="57"/>
      <c r="BX85" s="57"/>
      <c r="BY85" s="57"/>
      <c r="BZ85" s="58">
        <f t="shared" si="6"/>
        <v>0</v>
      </c>
      <c r="CA85" s="58"/>
      <c r="CB85" s="58"/>
      <c r="CC85" s="58"/>
      <c r="CD85" s="58"/>
      <c r="CE85" s="58"/>
      <c r="CF85" s="58"/>
      <c r="CG85" s="58"/>
      <c r="CH85" s="57" t="s">
        <v>160</v>
      </c>
      <c r="CI85" s="57"/>
      <c r="CJ85" s="57"/>
      <c r="CK85" s="57"/>
      <c r="CL85" s="57"/>
      <c r="CM85" s="57"/>
      <c r="CN85" s="57"/>
      <c r="CO85" s="57"/>
      <c r="CP85" s="57">
        <f t="shared" si="7"/>
        <v>0</v>
      </c>
      <c r="CQ85" s="57"/>
      <c r="CR85" s="57"/>
      <c r="CS85" s="57"/>
      <c r="CT85" s="57"/>
      <c r="CU85" s="57"/>
      <c r="CV85" s="57"/>
      <c r="CW85" s="57"/>
      <c r="CX85" s="57" t="s">
        <v>160</v>
      </c>
      <c r="CY85" s="57"/>
      <c r="CZ85" s="57"/>
      <c r="DA85" s="57"/>
      <c r="DB85" s="57"/>
      <c r="DC85" s="57"/>
      <c r="DD85" s="57"/>
      <c r="DE85" s="57"/>
      <c r="DF85" s="57"/>
      <c r="DG85" s="57" t="s">
        <v>160</v>
      </c>
      <c r="DH85" s="57"/>
      <c r="DI85" s="57"/>
      <c r="DJ85" s="57"/>
      <c r="DK85" s="57"/>
      <c r="DL85" s="57"/>
      <c r="DM85" s="57"/>
      <c r="DN85" s="57"/>
      <c r="DO85" s="57" t="s">
        <v>160</v>
      </c>
      <c r="DP85" s="57"/>
      <c r="DQ85" s="57"/>
      <c r="DR85" s="57"/>
      <c r="DS85" s="57"/>
      <c r="DT85" s="57"/>
      <c r="DU85" s="57"/>
      <c r="DV85" s="57"/>
      <c r="DW85" s="57"/>
      <c r="DX85" s="57">
        <f t="shared" si="8"/>
        <v>0</v>
      </c>
      <c r="DY85" s="57"/>
      <c r="DZ85" s="57"/>
      <c r="EA85" s="57"/>
      <c r="EB85" s="57"/>
      <c r="EC85" s="57"/>
      <c r="ED85" s="57"/>
      <c r="EE85" s="57"/>
      <c r="EF85" s="58" t="s">
        <v>160</v>
      </c>
      <c r="EG85" s="58"/>
      <c r="EH85" s="58"/>
      <c r="EI85" s="58"/>
      <c r="EJ85" s="58"/>
      <c r="EK85" s="58"/>
      <c r="EL85" s="58"/>
      <c r="EM85" s="58"/>
      <c r="EN85" s="58">
        <f t="shared" si="9"/>
        <v>0</v>
      </c>
      <c r="EO85" s="58"/>
      <c r="EP85" s="58"/>
      <c r="EQ85" s="58"/>
      <c r="ER85" s="58"/>
      <c r="ES85" s="58"/>
      <c r="ET85" s="58"/>
      <c r="EU85" s="58"/>
      <c r="EV85" s="58" t="s">
        <v>160</v>
      </c>
      <c r="EW85" s="58"/>
      <c r="EX85" s="58"/>
      <c r="EY85" s="58"/>
      <c r="EZ85" s="58"/>
      <c r="FA85" s="58"/>
      <c r="FB85" s="58"/>
      <c r="FC85" s="58"/>
      <c r="FD85" s="58">
        <f t="shared" si="10"/>
        <v>0</v>
      </c>
      <c r="FE85" s="58"/>
      <c r="FF85" s="58"/>
      <c r="FG85" s="58"/>
      <c r="FH85" s="58"/>
      <c r="FI85" s="58"/>
      <c r="FJ85" s="58"/>
      <c r="FK85" s="58"/>
    </row>
    <row r="86" spans="1:167" ht="50.1" customHeight="1">
      <c r="A86" s="65" t="s">
        <v>154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45" t="s">
        <v>67</v>
      </c>
      <c r="T86" s="45"/>
      <c r="U86" s="45"/>
      <c r="V86" s="45"/>
      <c r="W86" s="45"/>
      <c r="X86" s="45"/>
      <c r="Y86" s="57">
        <f t="shared" si="2"/>
        <v>0</v>
      </c>
      <c r="Z86" s="57"/>
      <c r="AA86" s="57"/>
      <c r="AB86" s="57"/>
      <c r="AC86" s="57"/>
      <c r="AD86" s="57"/>
      <c r="AE86" s="57"/>
      <c r="AF86" s="57">
        <f t="shared" si="3"/>
        <v>0</v>
      </c>
      <c r="AG86" s="57"/>
      <c r="AH86" s="57"/>
      <c r="AI86" s="57"/>
      <c r="AJ86" s="57"/>
      <c r="AK86" s="57"/>
      <c r="AL86" s="57" t="s">
        <v>160</v>
      </c>
      <c r="AM86" s="57"/>
      <c r="AN86" s="57"/>
      <c r="AO86" s="57"/>
      <c r="AP86" s="57"/>
      <c r="AQ86" s="57"/>
      <c r="AR86" s="57"/>
      <c r="AS86" s="57"/>
      <c r="AT86" s="57"/>
      <c r="AU86" s="57">
        <f t="shared" si="4"/>
        <v>0</v>
      </c>
      <c r="AV86" s="57"/>
      <c r="AW86" s="57"/>
      <c r="AX86" s="57"/>
      <c r="AY86" s="57"/>
      <c r="AZ86" s="57"/>
      <c r="BA86" s="57"/>
      <c r="BB86" s="57"/>
      <c r="BC86" s="57" t="s">
        <v>160</v>
      </c>
      <c r="BD86" s="57"/>
      <c r="BE86" s="57"/>
      <c r="BF86" s="57"/>
      <c r="BG86" s="57"/>
      <c r="BH86" s="57"/>
      <c r="BI86" s="57"/>
      <c r="BJ86" s="57">
        <f t="shared" si="5"/>
        <v>0</v>
      </c>
      <c r="BK86" s="57"/>
      <c r="BL86" s="57"/>
      <c r="BM86" s="57"/>
      <c r="BN86" s="57"/>
      <c r="BO86" s="57"/>
      <c r="BP86" s="57"/>
      <c r="BQ86" s="57"/>
      <c r="BR86" s="57" t="s">
        <v>160</v>
      </c>
      <c r="BS86" s="57"/>
      <c r="BT86" s="57"/>
      <c r="BU86" s="57"/>
      <c r="BV86" s="57"/>
      <c r="BW86" s="57"/>
      <c r="BX86" s="57"/>
      <c r="BY86" s="57"/>
      <c r="BZ86" s="58">
        <f t="shared" si="6"/>
        <v>0</v>
      </c>
      <c r="CA86" s="58"/>
      <c r="CB86" s="58"/>
      <c r="CC86" s="58"/>
      <c r="CD86" s="58"/>
      <c r="CE86" s="58"/>
      <c r="CF86" s="58"/>
      <c r="CG86" s="58"/>
      <c r="CH86" s="57" t="s">
        <v>160</v>
      </c>
      <c r="CI86" s="57"/>
      <c r="CJ86" s="57"/>
      <c r="CK86" s="57"/>
      <c r="CL86" s="57"/>
      <c r="CM86" s="57"/>
      <c r="CN86" s="57"/>
      <c r="CO86" s="57"/>
      <c r="CP86" s="57">
        <f t="shared" si="7"/>
        <v>0</v>
      </c>
      <c r="CQ86" s="57"/>
      <c r="CR86" s="57"/>
      <c r="CS86" s="57"/>
      <c r="CT86" s="57"/>
      <c r="CU86" s="57"/>
      <c r="CV86" s="57"/>
      <c r="CW86" s="57"/>
      <c r="CX86" s="57" t="s">
        <v>160</v>
      </c>
      <c r="CY86" s="57"/>
      <c r="CZ86" s="57"/>
      <c r="DA86" s="57"/>
      <c r="DB86" s="57"/>
      <c r="DC86" s="57"/>
      <c r="DD86" s="57"/>
      <c r="DE86" s="57"/>
      <c r="DF86" s="57"/>
      <c r="DG86" s="57" t="s">
        <v>160</v>
      </c>
      <c r="DH86" s="57"/>
      <c r="DI86" s="57"/>
      <c r="DJ86" s="57"/>
      <c r="DK86" s="57"/>
      <c r="DL86" s="57"/>
      <c r="DM86" s="57"/>
      <c r="DN86" s="57"/>
      <c r="DO86" s="57" t="s">
        <v>160</v>
      </c>
      <c r="DP86" s="57"/>
      <c r="DQ86" s="57"/>
      <c r="DR86" s="57"/>
      <c r="DS86" s="57"/>
      <c r="DT86" s="57"/>
      <c r="DU86" s="57"/>
      <c r="DV86" s="57"/>
      <c r="DW86" s="57"/>
      <c r="DX86" s="57">
        <f t="shared" si="8"/>
        <v>0</v>
      </c>
      <c r="DY86" s="57"/>
      <c r="DZ86" s="57"/>
      <c r="EA86" s="57"/>
      <c r="EB86" s="57"/>
      <c r="EC86" s="57"/>
      <c r="ED86" s="57"/>
      <c r="EE86" s="57"/>
      <c r="EF86" s="58" t="s">
        <v>160</v>
      </c>
      <c r="EG86" s="58"/>
      <c r="EH86" s="58"/>
      <c r="EI86" s="58"/>
      <c r="EJ86" s="58"/>
      <c r="EK86" s="58"/>
      <c r="EL86" s="58"/>
      <c r="EM86" s="58"/>
      <c r="EN86" s="58">
        <f t="shared" si="9"/>
        <v>0</v>
      </c>
      <c r="EO86" s="58"/>
      <c r="EP86" s="58"/>
      <c r="EQ86" s="58"/>
      <c r="ER86" s="58"/>
      <c r="ES86" s="58"/>
      <c r="ET86" s="58"/>
      <c r="EU86" s="58"/>
      <c r="EV86" s="58" t="s">
        <v>160</v>
      </c>
      <c r="EW86" s="58"/>
      <c r="EX86" s="58"/>
      <c r="EY86" s="58"/>
      <c r="EZ86" s="58"/>
      <c r="FA86" s="58"/>
      <c r="FB86" s="58"/>
      <c r="FC86" s="58"/>
      <c r="FD86" s="58">
        <f t="shared" si="10"/>
        <v>0</v>
      </c>
      <c r="FE86" s="58"/>
      <c r="FF86" s="58"/>
      <c r="FG86" s="58"/>
      <c r="FH86" s="58"/>
      <c r="FI86" s="58"/>
      <c r="FJ86" s="58"/>
      <c r="FK86" s="58"/>
    </row>
    <row r="87" spans="1:167" ht="50.1" customHeight="1">
      <c r="A87" s="44" t="s">
        <v>155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5" t="s">
        <v>69</v>
      </c>
      <c r="T87" s="45"/>
      <c r="U87" s="45"/>
      <c r="V87" s="45"/>
      <c r="W87" s="45"/>
      <c r="X87" s="45"/>
      <c r="Y87" s="57">
        <f t="shared" si="2"/>
        <v>0</v>
      </c>
      <c r="Z87" s="57"/>
      <c r="AA87" s="57"/>
      <c r="AB87" s="57"/>
      <c r="AC87" s="57"/>
      <c r="AD87" s="57"/>
      <c r="AE87" s="57"/>
      <c r="AF87" s="57">
        <f t="shared" si="3"/>
        <v>0</v>
      </c>
      <c r="AG87" s="57"/>
      <c r="AH87" s="57"/>
      <c r="AI87" s="57"/>
      <c r="AJ87" s="57"/>
      <c r="AK87" s="57"/>
      <c r="AL87" s="57" t="s">
        <v>160</v>
      </c>
      <c r="AM87" s="57"/>
      <c r="AN87" s="57"/>
      <c r="AO87" s="57"/>
      <c r="AP87" s="57"/>
      <c r="AQ87" s="57"/>
      <c r="AR87" s="57"/>
      <c r="AS87" s="57"/>
      <c r="AT87" s="57"/>
      <c r="AU87" s="57">
        <f t="shared" si="4"/>
        <v>0</v>
      </c>
      <c r="AV87" s="57"/>
      <c r="AW87" s="57"/>
      <c r="AX87" s="57"/>
      <c r="AY87" s="57"/>
      <c r="AZ87" s="57"/>
      <c r="BA87" s="57"/>
      <c r="BB87" s="57"/>
      <c r="BC87" s="57" t="s">
        <v>160</v>
      </c>
      <c r="BD87" s="57"/>
      <c r="BE87" s="57"/>
      <c r="BF87" s="57"/>
      <c r="BG87" s="57"/>
      <c r="BH87" s="57"/>
      <c r="BI87" s="57"/>
      <c r="BJ87" s="57">
        <f t="shared" si="5"/>
        <v>0</v>
      </c>
      <c r="BK87" s="57"/>
      <c r="BL87" s="57"/>
      <c r="BM87" s="57"/>
      <c r="BN87" s="57"/>
      <c r="BO87" s="57"/>
      <c r="BP87" s="57"/>
      <c r="BQ87" s="57"/>
      <c r="BR87" s="57" t="s">
        <v>160</v>
      </c>
      <c r="BS87" s="57"/>
      <c r="BT87" s="57"/>
      <c r="BU87" s="57"/>
      <c r="BV87" s="57"/>
      <c r="BW87" s="57"/>
      <c r="BX87" s="57"/>
      <c r="BY87" s="57"/>
      <c r="BZ87" s="58">
        <f t="shared" si="6"/>
        <v>0</v>
      </c>
      <c r="CA87" s="58"/>
      <c r="CB87" s="58"/>
      <c r="CC87" s="58"/>
      <c r="CD87" s="58"/>
      <c r="CE87" s="58"/>
      <c r="CF87" s="58"/>
      <c r="CG87" s="58"/>
      <c r="CH87" s="57" t="s">
        <v>160</v>
      </c>
      <c r="CI87" s="57"/>
      <c r="CJ87" s="57"/>
      <c r="CK87" s="57"/>
      <c r="CL87" s="57"/>
      <c r="CM87" s="57"/>
      <c r="CN87" s="57"/>
      <c r="CO87" s="57"/>
      <c r="CP87" s="57">
        <f t="shared" si="7"/>
        <v>0</v>
      </c>
      <c r="CQ87" s="57"/>
      <c r="CR87" s="57"/>
      <c r="CS87" s="57"/>
      <c r="CT87" s="57"/>
      <c r="CU87" s="57"/>
      <c r="CV87" s="57"/>
      <c r="CW87" s="57"/>
      <c r="CX87" s="57" t="s">
        <v>160</v>
      </c>
      <c r="CY87" s="57"/>
      <c r="CZ87" s="57"/>
      <c r="DA87" s="57"/>
      <c r="DB87" s="57"/>
      <c r="DC87" s="57"/>
      <c r="DD87" s="57"/>
      <c r="DE87" s="57"/>
      <c r="DF87" s="57"/>
      <c r="DG87" s="57" t="s">
        <v>160</v>
      </c>
      <c r="DH87" s="57"/>
      <c r="DI87" s="57"/>
      <c r="DJ87" s="57"/>
      <c r="DK87" s="57"/>
      <c r="DL87" s="57"/>
      <c r="DM87" s="57"/>
      <c r="DN87" s="57"/>
      <c r="DO87" s="57" t="s">
        <v>160</v>
      </c>
      <c r="DP87" s="57"/>
      <c r="DQ87" s="57"/>
      <c r="DR87" s="57"/>
      <c r="DS87" s="57"/>
      <c r="DT87" s="57"/>
      <c r="DU87" s="57"/>
      <c r="DV87" s="57"/>
      <c r="DW87" s="57"/>
      <c r="DX87" s="57">
        <f t="shared" si="8"/>
        <v>0</v>
      </c>
      <c r="DY87" s="57"/>
      <c r="DZ87" s="57"/>
      <c r="EA87" s="57"/>
      <c r="EB87" s="57"/>
      <c r="EC87" s="57"/>
      <c r="ED87" s="57"/>
      <c r="EE87" s="57"/>
      <c r="EF87" s="58" t="s">
        <v>160</v>
      </c>
      <c r="EG87" s="58"/>
      <c r="EH87" s="58"/>
      <c r="EI87" s="58"/>
      <c r="EJ87" s="58"/>
      <c r="EK87" s="58"/>
      <c r="EL87" s="58"/>
      <c r="EM87" s="58"/>
      <c r="EN87" s="58">
        <f t="shared" si="9"/>
        <v>0</v>
      </c>
      <c r="EO87" s="58"/>
      <c r="EP87" s="58"/>
      <c r="EQ87" s="58"/>
      <c r="ER87" s="58"/>
      <c r="ES87" s="58"/>
      <c r="ET87" s="58"/>
      <c r="EU87" s="58"/>
      <c r="EV87" s="58" t="s">
        <v>160</v>
      </c>
      <c r="EW87" s="58"/>
      <c r="EX87" s="58"/>
      <c r="EY87" s="58"/>
      <c r="EZ87" s="58"/>
      <c r="FA87" s="58"/>
      <c r="FB87" s="58"/>
      <c r="FC87" s="58"/>
      <c r="FD87" s="58">
        <f t="shared" si="10"/>
        <v>0</v>
      </c>
      <c r="FE87" s="58"/>
      <c r="FF87" s="58"/>
      <c r="FG87" s="58"/>
      <c r="FH87" s="58"/>
      <c r="FI87" s="58"/>
      <c r="FJ87" s="58"/>
      <c r="FK87" s="58"/>
    </row>
    <row r="88" spans="1:167" ht="50.1" customHeight="1">
      <c r="A88" s="44" t="s">
        <v>156</v>
      </c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5" t="s">
        <v>71</v>
      </c>
      <c r="T88" s="45"/>
      <c r="U88" s="45"/>
      <c r="V88" s="45"/>
      <c r="W88" s="45"/>
      <c r="X88" s="45"/>
      <c r="Y88" s="57">
        <f t="shared" si="2"/>
        <v>0</v>
      </c>
      <c r="Z88" s="57"/>
      <c r="AA88" s="57"/>
      <c r="AB88" s="57"/>
      <c r="AC88" s="57"/>
      <c r="AD88" s="57"/>
      <c r="AE88" s="57"/>
      <c r="AF88" s="57">
        <f t="shared" si="3"/>
        <v>0</v>
      </c>
      <c r="AG88" s="57"/>
      <c r="AH88" s="57"/>
      <c r="AI88" s="57"/>
      <c r="AJ88" s="57"/>
      <c r="AK88" s="57"/>
      <c r="AL88" s="57" t="s">
        <v>160</v>
      </c>
      <c r="AM88" s="57"/>
      <c r="AN88" s="57"/>
      <c r="AO88" s="57"/>
      <c r="AP88" s="57"/>
      <c r="AQ88" s="57"/>
      <c r="AR88" s="57"/>
      <c r="AS88" s="57"/>
      <c r="AT88" s="57"/>
      <c r="AU88" s="57">
        <f t="shared" si="4"/>
        <v>0</v>
      </c>
      <c r="AV88" s="57"/>
      <c r="AW88" s="57"/>
      <c r="AX88" s="57"/>
      <c r="AY88" s="57"/>
      <c r="AZ88" s="57"/>
      <c r="BA88" s="57"/>
      <c r="BB88" s="57"/>
      <c r="BC88" s="57" t="s">
        <v>160</v>
      </c>
      <c r="BD88" s="57"/>
      <c r="BE88" s="57"/>
      <c r="BF88" s="57"/>
      <c r="BG88" s="57"/>
      <c r="BH88" s="57"/>
      <c r="BI88" s="57"/>
      <c r="BJ88" s="57">
        <f t="shared" si="5"/>
        <v>0</v>
      </c>
      <c r="BK88" s="57"/>
      <c r="BL88" s="57"/>
      <c r="BM88" s="57"/>
      <c r="BN88" s="57"/>
      <c r="BO88" s="57"/>
      <c r="BP88" s="57"/>
      <c r="BQ88" s="57"/>
      <c r="BR88" s="57" t="s">
        <v>160</v>
      </c>
      <c r="BS88" s="57"/>
      <c r="BT88" s="57"/>
      <c r="BU88" s="57"/>
      <c r="BV88" s="57"/>
      <c r="BW88" s="57"/>
      <c r="BX88" s="57"/>
      <c r="BY88" s="57"/>
      <c r="BZ88" s="58">
        <f t="shared" si="6"/>
        <v>0</v>
      </c>
      <c r="CA88" s="58"/>
      <c r="CB88" s="58"/>
      <c r="CC88" s="58"/>
      <c r="CD88" s="58"/>
      <c r="CE88" s="58"/>
      <c r="CF88" s="58"/>
      <c r="CG88" s="58"/>
      <c r="CH88" s="57" t="s">
        <v>160</v>
      </c>
      <c r="CI88" s="57"/>
      <c r="CJ88" s="57"/>
      <c r="CK88" s="57"/>
      <c r="CL88" s="57"/>
      <c r="CM88" s="57"/>
      <c r="CN88" s="57"/>
      <c r="CO88" s="57"/>
      <c r="CP88" s="57">
        <f t="shared" si="7"/>
        <v>0</v>
      </c>
      <c r="CQ88" s="57"/>
      <c r="CR88" s="57"/>
      <c r="CS88" s="57"/>
      <c r="CT88" s="57"/>
      <c r="CU88" s="57"/>
      <c r="CV88" s="57"/>
      <c r="CW88" s="57"/>
      <c r="CX88" s="57" t="s">
        <v>160</v>
      </c>
      <c r="CY88" s="57"/>
      <c r="CZ88" s="57"/>
      <c r="DA88" s="57"/>
      <c r="DB88" s="57"/>
      <c r="DC88" s="57"/>
      <c r="DD88" s="57"/>
      <c r="DE88" s="57"/>
      <c r="DF88" s="57"/>
      <c r="DG88" s="57" t="s">
        <v>160</v>
      </c>
      <c r="DH88" s="57"/>
      <c r="DI88" s="57"/>
      <c r="DJ88" s="57"/>
      <c r="DK88" s="57"/>
      <c r="DL88" s="57"/>
      <c r="DM88" s="57"/>
      <c r="DN88" s="57"/>
      <c r="DO88" s="57" t="s">
        <v>160</v>
      </c>
      <c r="DP88" s="57"/>
      <c r="DQ88" s="57"/>
      <c r="DR88" s="57"/>
      <c r="DS88" s="57"/>
      <c r="DT88" s="57"/>
      <c r="DU88" s="57"/>
      <c r="DV88" s="57"/>
      <c r="DW88" s="57"/>
      <c r="DX88" s="57">
        <f t="shared" si="8"/>
        <v>0</v>
      </c>
      <c r="DY88" s="57"/>
      <c r="DZ88" s="57"/>
      <c r="EA88" s="57"/>
      <c r="EB88" s="57"/>
      <c r="EC88" s="57"/>
      <c r="ED88" s="57"/>
      <c r="EE88" s="57"/>
      <c r="EF88" s="58" t="s">
        <v>160</v>
      </c>
      <c r="EG88" s="58"/>
      <c r="EH88" s="58"/>
      <c r="EI88" s="58"/>
      <c r="EJ88" s="58"/>
      <c r="EK88" s="58"/>
      <c r="EL88" s="58"/>
      <c r="EM88" s="58"/>
      <c r="EN88" s="58">
        <f t="shared" si="9"/>
        <v>0</v>
      </c>
      <c r="EO88" s="58"/>
      <c r="EP88" s="58"/>
      <c r="EQ88" s="58"/>
      <c r="ER88" s="58"/>
      <c r="ES88" s="58"/>
      <c r="ET88" s="58"/>
      <c r="EU88" s="58"/>
      <c r="EV88" s="58" t="s">
        <v>160</v>
      </c>
      <c r="EW88" s="58"/>
      <c r="EX88" s="58"/>
      <c r="EY88" s="58"/>
      <c r="EZ88" s="58"/>
      <c r="FA88" s="58"/>
      <c r="FB88" s="58"/>
      <c r="FC88" s="58"/>
      <c r="FD88" s="58">
        <f t="shared" si="10"/>
        <v>0</v>
      </c>
      <c r="FE88" s="58"/>
      <c r="FF88" s="58"/>
      <c r="FG88" s="58"/>
      <c r="FH88" s="58"/>
      <c r="FI88" s="58"/>
      <c r="FJ88" s="58"/>
      <c r="FK88" s="58"/>
    </row>
    <row r="89" spans="1:167" ht="50.1" customHeight="1">
      <c r="A89" s="49" t="s">
        <v>90</v>
      </c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50" t="s">
        <v>91</v>
      </c>
      <c r="T89" s="50"/>
      <c r="U89" s="50"/>
      <c r="V89" s="50"/>
      <c r="W89" s="50"/>
      <c r="X89" s="50"/>
      <c r="Y89" s="66">
        <f>SUM(Y58:AE60,Y71,Y72,Y73,Y74,Y83,Y86)</f>
        <v>27723908.649999999</v>
      </c>
      <c r="Z89" s="66"/>
      <c r="AA89" s="66"/>
      <c r="AB89" s="66"/>
      <c r="AC89" s="66"/>
      <c r="AD89" s="66"/>
      <c r="AE89" s="66"/>
      <c r="AF89" s="66" t="s">
        <v>159</v>
      </c>
      <c r="AG89" s="66"/>
      <c r="AH89" s="66"/>
      <c r="AI89" s="66"/>
      <c r="AJ89" s="66"/>
      <c r="AK89" s="66"/>
      <c r="AL89" s="66">
        <f>SUM(AL58:AT60,AL71,AL72,AL73,AL74)</f>
        <v>16881889.77</v>
      </c>
      <c r="AM89" s="66"/>
      <c r="AN89" s="66"/>
      <c r="AO89" s="66"/>
      <c r="AP89" s="66"/>
      <c r="AQ89" s="66"/>
      <c r="AR89" s="66"/>
      <c r="AS89" s="66"/>
      <c r="AT89" s="66"/>
      <c r="AU89" s="66" t="s">
        <v>92</v>
      </c>
      <c r="AV89" s="66"/>
      <c r="AW89" s="66"/>
      <c r="AX89" s="66"/>
      <c r="AY89" s="66"/>
      <c r="AZ89" s="66"/>
      <c r="BA89" s="66"/>
      <c r="BB89" s="66"/>
      <c r="BC89" s="66">
        <f>SUM(BC58:BI60,BC71,BC72,BC73,BC74)</f>
        <v>10678658.279999999</v>
      </c>
      <c r="BD89" s="66"/>
      <c r="BE89" s="66"/>
      <c r="BF89" s="66"/>
      <c r="BG89" s="66"/>
      <c r="BH89" s="66"/>
      <c r="BI89" s="66"/>
      <c r="BJ89" s="66" t="s">
        <v>92</v>
      </c>
      <c r="BK89" s="66"/>
      <c r="BL89" s="66"/>
      <c r="BM89" s="66"/>
      <c r="BN89" s="66"/>
      <c r="BO89" s="66"/>
      <c r="BP89" s="66"/>
      <c r="BQ89" s="66"/>
      <c r="BR89" s="66">
        <f>SUM(BR58:BY88)</f>
        <v>0</v>
      </c>
      <c r="BS89" s="66"/>
      <c r="BT89" s="66"/>
      <c r="BU89" s="66"/>
      <c r="BV89" s="66"/>
      <c r="BW89" s="66"/>
      <c r="BX89" s="66"/>
      <c r="BY89" s="66"/>
      <c r="BZ89" s="66" t="s">
        <v>92</v>
      </c>
      <c r="CA89" s="66"/>
      <c r="CB89" s="66"/>
      <c r="CC89" s="66"/>
      <c r="CD89" s="66"/>
      <c r="CE89" s="66"/>
      <c r="CF89" s="66"/>
      <c r="CG89" s="66"/>
      <c r="CH89" s="66">
        <f>SUM(CH58:CO88)</f>
        <v>0</v>
      </c>
      <c r="CI89" s="66"/>
      <c r="CJ89" s="66"/>
      <c r="CK89" s="66"/>
      <c r="CL89" s="66"/>
      <c r="CM89" s="66"/>
      <c r="CN89" s="66"/>
      <c r="CO89" s="66"/>
      <c r="CP89" s="66" t="s">
        <v>92</v>
      </c>
      <c r="CQ89" s="66"/>
      <c r="CR89" s="66"/>
      <c r="CS89" s="66"/>
      <c r="CT89" s="66"/>
      <c r="CU89" s="66"/>
      <c r="CV89" s="66"/>
      <c r="CW89" s="66"/>
      <c r="CX89" s="66">
        <f>SUM(CX58:DF88)</f>
        <v>0</v>
      </c>
      <c r="CY89" s="66"/>
      <c r="CZ89" s="66"/>
      <c r="DA89" s="66"/>
      <c r="DB89" s="66"/>
      <c r="DC89" s="66"/>
      <c r="DD89" s="66"/>
      <c r="DE89" s="66"/>
      <c r="DF89" s="66"/>
      <c r="DG89" s="66" t="s">
        <v>92</v>
      </c>
      <c r="DH89" s="66"/>
      <c r="DI89" s="66"/>
      <c r="DJ89" s="66"/>
      <c r="DK89" s="66"/>
      <c r="DL89" s="66"/>
      <c r="DM89" s="66"/>
      <c r="DN89" s="66"/>
      <c r="DO89" s="66">
        <f>SUM(DO58:DW60,DO71,DO72,DO73,DO74)</f>
        <v>163360.6</v>
      </c>
      <c r="DP89" s="66"/>
      <c r="DQ89" s="66"/>
      <c r="DR89" s="66"/>
      <c r="DS89" s="66"/>
      <c r="DT89" s="66"/>
      <c r="DU89" s="66"/>
      <c r="DV89" s="66"/>
      <c r="DW89" s="66"/>
      <c r="DX89" s="66" t="s">
        <v>92</v>
      </c>
      <c r="DY89" s="66"/>
      <c r="DZ89" s="66"/>
      <c r="EA89" s="66"/>
      <c r="EB89" s="66"/>
      <c r="EC89" s="66"/>
      <c r="ED89" s="66"/>
      <c r="EE89" s="66"/>
      <c r="EF89" s="67">
        <f>SUM(EF58:EM88)</f>
        <v>0</v>
      </c>
      <c r="EG89" s="67"/>
      <c r="EH89" s="67"/>
      <c r="EI89" s="67"/>
      <c r="EJ89" s="67"/>
      <c r="EK89" s="67"/>
      <c r="EL89" s="67"/>
      <c r="EM89" s="67"/>
      <c r="EN89" s="67" t="s">
        <v>92</v>
      </c>
      <c r="EO89" s="67"/>
      <c r="EP89" s="67"/>
      <c r="EQ89" s="67"/>
      <c r="ER89" s="67"/>
      <c r="ES89" s="67"/>
      <c r="ET89" s="67"/>
      <c r="EU89" s="67"/>
      <c r="EV89" s="67">
        <f>SUM(EV58:FC60,EV71,EV72,EV73,EV74)</f>
        <v>115389.53</v>
      </c>
      <c r="EW89" s="67"/>
      <c r="EX89" s="67"/>
      <c r="EY89" s="67"/>
      <c r="EZ89" s="67"/>
      <c r="FA89" s="67"/>
      <c r="FB89" s="67"/>
      <c r="FC89" s="67"/>
      <c r="FD89" s="67" t="s">
        <v>92</v>
      </c>
      <c r="FE89" s="67"/>
      <c r="FF89" s="67"/>
      <c r="FG89" s="67"/>
      <c r="FH89" s="67"/>
      <c r="FI89" s="67"/>
      <c r="FJ89" s="67"/>
      <c r="FK89" s="67"/>
    </row>
    <row r="91" spans="1:167" ht="50.1" customHeight="1">
      <c r="A91" s="68" t="s">
        <v>14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8"/>
      <c r="AA91" s="4"/>
      <c r="AB91" s="30" t="s">
        <v>170</v>
      </c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14"/>
      <c r="BC91" s="14"/>
      <c r="BD91" s="14"/>
      <c r="BE91" s="14"/>
      <c r="BF91" s="14"/>
      <c r="BG91" s="14"/>
      <c r="BH91" s="14"/>
      <c r="BI91" s="14"/>
      <c r="BJ91" s="14"/>
      <c r="BK91" s="4"/>
      <c r="BL91" s="4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14"/>
      <c r="CY91" s="14"/>
      <c r="CZ91" s="14"/>
      <c r="DA91" s="14"/>
      <c r="DB91" s="14"/>
      <c r="DC91" s="14"/>
      <c r="DD91" s="14"/>
      <c r="DE91" s="14"/>
      <c r="DF91" s="4"/>
      <c r="DG91" s="4"/>
      <c r="DH91" s="4"/>
      <c r="DI91" s="4"/>
      <c r="DJ91" s="4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13"/>
      <c r="EX91" s="13"/>
      <c r="EY91" s="13"/>
      <c r="EZ91" s="13"/>
      <c r="FA91" s="13"/>
      <c r="FB91" s="13"/>
      <c r="FC91" s="13"/>
      <c r="FD91" s="13"/>
      <c r="FE91" s="13"/>
      <c r="FF91" s="4"/>
      <c r="FG91" s="4"/>
      <c r="FH91" s="4"/>
      <c r="FI91" s="4"/>
      <c r="FJ91" s="4"/>
      <c r="FK91" s="4"/>
    </row>
    <row r="92" spans="1:167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17"/>
      <c r="W92" s="17"/>
      <c r="X92" s="27"/>
      <c r="Y92" s="27"/>
      <c r="Z92" s="27"/>
      <c r="AA92" s="17"/>
      <c r="AB92" s="70" t="s">
        <v>15</v>
      </c>
      <c r="AC92" s="70"/>
      <c r="AD92" s="70"/>
      <c r="AE92" s="70"/>
      <c r="AF92" s="70"/>
      <c r="AG92" s="70"/>
      <c r="AH92" s="70"/>
      <c r="AI92" s="70"/>
      <c r="AJ92" s="70"/>
      <c r="AK92" s="70"/>
      <c r="AL92" s="70"/>
      <c r="AM92" s="70"/>
      <c r="AN92" s="70"/>
      <c r="AO92" s="70"/>
      <c r="AP92" s="70"/>
      <c r="AQ92" s="70"/>
      <c r="AR92" s="70"/>
      <c r="AS92" s="70"/>
      <c r="AT92" s="70"/>
      <c r="AU92" s="70"/>
      <c r="AV92" s="70"/>
      <c r="AW92" s="70"/>
      <c r="AX92" s="70"/>
      <c r="AY92" s="70"/>
      <c r="AZ92" s="70"/>
      <c r="BA92" s="70"/>
      <c r="BB92" s="27"/>
      <c r="BC92" s="27"/>
      <c r="BD92" s="27"/>
      <c r="BE92" s="27"/>
      <c r="BF92" s="27"/>
      <c r="BG92" s="27"/>
      <c r="BH92" s="27"/>
      <c r="BI92" s="27"/>
      <c r="BJ92" s="27"/>
      <c r="BK92" s="17"/>
      <c r="BL92" s="17"/>
      <c r="BM92" s="70" t="s">
        <v>157</v>
      </c>
      <c r="BN92" s="70"/>
      <c r="BO92" s="70"/>
      <c r="BP92" s="70"/>
      <c r="BQ92" s="70"/>
      <c r="BR92" s="70"/>
      <c r="BS92" s="70"/>
      <c r="BT92" s="70"/>
      <c r="BU92" s="70"/>
      <c r="BV92" s="70"/>
      <c r="BW92" s="70"/>
      <c r="BX92" s="70"/>
      <c r="BY92" s="70"/>
      <c r="BZ92" s="70"/>
      <c r="CA92" s="70"/>
      <c r="CB92" s="70"/>
      <c r="CC92" s="70"/>
      <c r="CD92" s="70"/>
      <c r="CE92" s="70"/>
      <c r="CF92" s="70"/>
      <c r="CG92" s="70"/>
      <c r="CH92" s="70"/>
      <c r="CI92" s="70"/>
      <c r="CJ92" s="70"/>
      <c r="CK92" s="70"/>
      <c r="CL92" s="70"/>
      <c r="CM92" s="70"/>
      <c r="CN92" s="70"/>
      <c r="CO92" s="70"/>
      <c r="CP92" s="70"/>
      <c r="CQ92" s="70"/>
      <c r="CR92" s="70"/>
      <c r="CS92" s="70"/>
      <c r="CT92" s="70"/>
      <c r="CU92" s="70"/>
      <c r="CV92" s="70"/>
      <c r="CW92" s="70"/>
      <c r="CX92" s="27"/>
      <c r="CY92" s="27"/>
      <c r="CZ92" s="27"/>
      <c r="DA92" s="27"/>
      <c r="DB92" s="27"/>
      <c r="DC92" s="27"/>
      <c r="DD92" s="27"/>
      <c r="DE92" s="27"/>
      <c r="DF92" s="17"/>
      <c r="DG92" s="17"/>
      <c r="DH92" s="17"/>
      <c r="DI92" s="17"/>
      <c r="DJ92" s="17"/>
      <c r="DK92" s="70" t="s">
        <v>16</v>
      </c>
      <c r="DL92" s="70"/>
      <c r="DM92" s="70"/>
      <c r="DN92" s="70"/>
      <c r="DO92" s="70"/>
      <c r="DP92" s="70"/>
      <c r="DQ92" s="70"/>
      <c r="DR92" s="70"/>
      <c r="DS92" s="70"/>
      <c r="DT92" s="70"/>
      <c r="DU92" s="70"/>
      <c r="DV92" s="70"/>
      <c r="DW92" s="70"/>
      <c r="DX92" s="70"/>
      <c r="DY92" s="70"/>
      <c r="DZ92" s="70"/>
      <c r="EA92" s="70"/>
      <c r="EB92" s="70"/>
      <c r="EC92" s="70"/>
      <c r="ED92" s="70"/>
      <c r="EE92" s="70"/>
      <c r="EF92" s="70"/>
      <c r="EG92" s="70"/>
      <c r="EH92" s="70"/>
      <c r="EI92" s="70"/>
      <c r="EJ92" s="70"/>
      <c r="EK92" s="70"/>
      <c r="EL92" s="70"/>
      <c r="EM92" s="70"/>
      <c r="EN92" s="70"/>
      <c r="EO92" s="70"/>
      <c r="EP92" s="70"/>
      <c r="EQ92" s="70"/>
      <c r="ER92" s="70"/>
      <c r="ES92" s="70"/>
      <c r="ET92" s="70"/>
      <c r="EU92" s="70"/>
      <c r="EV92" s="70"/>
      <c r="EW92" s="27"/>
      <c r="EX92" s="27"/>
      <c r="EY92" s="27"/>
      <c r="EZ92" s="27"/>
      <c r="FA92" s="27"/>
      <c r="FB92" s="27"/>
      <c r="FC92" s="27"/>
      <c r="FD92" s="27"/>
      <c r="FE92" s="27"/>
      <c r="FF92" s="17"/>
      <c r="FG92" s="17"/>
      <c r="FH92" s="17"/>
      <c r="FI92" s="17"/>
      <c r="FJ92" s="17"/>
      <c r="FK92" s="17"/>
    </row>
    <row r="93" spans="1:167" ht="50.1" customHeight="1">
      <c r="A93" s="68" t="s">
        <v>17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4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14"/>
      <c r="BC93" s="14"/>
      <c r="BD93" s="14"/>
      <c r="BE93" s="14"/>
      <c r="BF93" s="14"/>
      <c r="BG93" s="14"/>
      <c r="BH93" s="14"/>
      <c r="BI93" s="14"/>
      <c r="BJ93" s="14"/>
      <c r="BK93" s="4"/>
      <c r="BL93" s="4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14"/>
      <c r="CY93" s="14"/>
      <c r="CZ93" s="14"/>
      <c r="DA93" s="14"/>
      <c r="DB93" s="14"/>
      <c r="DC93" s="14"/>
      <c r="DD93" s="14"/>
      <c r="DE93" s="14"/>
      <c r="DF93" s="4"/>
      <c r="DG93" s="4"/>
      <c r="DH93" s="4"/>
      <c r="DI93" s="4"/>
      <c r="DJ93" s="4"/>
      <c r="DK93" s="71"/>
      <c r="DL93" s="71"/>
      <c r="DM93" s="71"/>
      <c r="DN93" s="71"/>
      <c r="DO93" s="71"/>
      <c r="DP93" s="71"/>
      <c r="DQ93" s="71"/>
      <c r="DR93" s="71"/>
      <c r="DS93" s="71"/>
      <c r="DT93" s="71"/>
      <c r="DU93" s="71"/>
      <c r="DV93" s="71"/>
      <c r="DW93" s="71"/>
      <c r="DX93" s="71"/>
      <c r="DY93" s="71"/>
      <c r="DZ93" s="71"/>
      <c r="EA93" s="71"/>
      <c r="EB93" s="71"/>
      <c r="EC93" s="71"/>
      <c r="ED93" s="71"/>
      <c r="EE93" s="71"/>
      <c r="EF93" s="71"/>
      <c r="EG93" s="71"/>
      <c r="EH93" s="71"/>
      <c r="EI93" s="71"/>
      <c r="EJ93" s="71"/>
      <c r="EK93" s="71"/>
      <c r="EL93" s="71"/>
      <c r="EM93" s="71"/>
      <c r="EN93" s="71"/>
      <c r="EO93" s="71"/>
      <c r="EP93" s="71"/>
      <c r="EQ93" s="71"/>
      <c r="ER93" s="71"/>
      <c r="ES93" s="71"/>
      <c r="ET93" s="71"/>
      <c r="EU93" s="71"/>
      <c r="EV93" s="71"/>
      <c r="EW93" s="13"/>
      <c r="EX93" s="13"/>
      <c r="EY93" s="13"/>
      <c r="EZ93" s="13"/>
      <c r="FA93" s="13"/>
      <c r="FB93" s="13"/>
      <c r="FC93" s="13"/>
      <c r="FD93" s="13"/>
      <c r="FE93" s="13"/>
      <c r="FF93" s="4"/>
      <c r="FG93" s="4"/>
      <c r="FH93" s="4"/>
      <c r="FI93" s="4"/>
      <c r="FJ93" s="4"/>
      <c r="FK93" s="4"/>
    </row>
    <row r="94" spans="1:167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17"/>
      <c r="W94" s="17"/>
      <c r="X94" s="27"/>
      <c r="Y94" s="27"/>
      <c r="Z94" s="27"/>
      <c r="AA94" s="17"/>
      <c r="AB94" s="70" t="s">
        <v>15</v>
      </c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27"/>
      <c r="BC94" s="27"/>
      <c r="BD94" s="27"/>
      <c r="BE94" s="27"/>
      <c r="BF94" s="27"/>
      <c r="BG94" s="27"/>
      <c r="BH94" s="27"/>
      <c r="BI94" s="27"/>
      <c r="BJ94" s="27"/>
      <c r="BK94" s="17"/>
      <c r="BL94" s="17"/>
      <c r="BM94" s="70" t="s">
        <v>158</v>
      </c>
      <c r="BN94" s="70"/>
      <c r="BO94" s="70"/>
      <c r="BP94" s="70"/>
      <c r="BQ94" s="70"/>
      <c r="BR94" s="70"/>
      <c r="BS94" s="70"/>
      <c r="BT94" s="70"/>
      <c r="BU94" s="70"/>
      <c r="BV94" s="70"/>
      <c r="BW94" s="70"/>
      <c r="BX94" s="70"/>
      <c r="BY94" s="70"/>
      <c r="BZ94" s="70"/>
      <c r="CA94" s="70"/>
      <c r="CB94" s="70"/>
      <c r="CC94" s="70"/>
      <c r="CD94" s="70"/>
      <c r="CE94" s="70"/>
      <c r="CF94" s="70"/>
      <c r="CG94" s="70"/>
      <c r="CH94" s="70"/>
      <c r="CI94" s="70"/>
      <c r="CJ94" s="70"/>
      <c r="CK94" s="70"/>
      <c r="CL94" s="70"/>
      <c r="CM94" s="70"/>
      <c r="CN94" s="70"/>
      <c r="CO94" s="70"/>
      <c r="CP94" s="70"/>
      <c r="CQ94" s="70"/>
      <c r="CR94" s="70"/>
      <c r="CS94" s="70"/>
      <c r="CT94" s="70"/>
      <c r="CU94" s="70"/>
      <c r="CV94" s="70"/>
      <c r="CW94" s="70"/>
      <c r="CX94" s="27"/>
      <c r="CY94" s="27"/>
      <c r="CZ94" s="27"/>
      <c r="DA94" s="27"/>
      <c r="DB94" s="27"/>
      <c r="DC94" s="27"/>
      <c r="DD94" s="27"/>
      <c r="DE94" s="27"/>
      <c r="DF94" s="17"/>
      <c r="DG94" s="17"/>
      <c r="DH94" s="17"/>
      <c r="DI94" s="17"/>
      <c r="DJ94" s="17"/>
      <c r="DK94" s="70" t="s">
        <v>18</v>
      </c>
      <c r="DL94" s="70"/>
      <c r="DM94" s="70"/>
      <c r="DN94" s="70"/>
      <c r="DO94" s="70"/>
      <c r="DP94" s="70"/>
      <c r="DQ94" s="70"/>
      <c r="DR94" s="70"/>
      <c r="DS94" s="70"/>
      <c r="DT94" s="70"/>
      <c r="DU94" s="70"/>
      <c r="DV94" s="70"/>
      <c r="DW94" s="70"/>
      <c r="DX94" s="70"/>
      <c r="DY94" s="70"/>
      <c r="DZ94" s="70"/>
      <c r="EA94" s="70"/>
      <c r="EB94" s="70"/>
      <c r="EC94" s="70"/>
      <c r="ED94" s="70"/>
      <c r="EE94" s="70"/>
      <c r="EF94" s="70"/>
      <c r="EG94" s="70"/>
      <c r="EH94" s="70"/>
      <c r="EI94" s="70"/>
      <c r="EJ94" s="70"/>
      <c r="EK94" s="70"/>
      <c r="EL94" s="70"/>
      <c r="EM94" s="70"/>
      <c r="EN94" s="70"/>
      <c r="EO94" s="70"/>
      <c r="EP94" s="70"/>
      <c r="EQ94" s="70"/>
      <c r="ER94" s="70"/>
      <c r="ES94" s="70"/>
      <c r="ET94" s="70"/>
      <c r="EU94" s="70"/>
      <c r="EV94" s="70"/>
      <c r="EW94" s="27"/>
      <c r="EX94" s="27"/>
      <c r="EY94" s="27"/>
      <c r="EZ94" s="27"/>
      <c r="FA94" s="27"/>
      <c r="FB94" s="27"/>
      <c r="FC94" s="27"/>
      <c r="FD94" s="27"/>
      <c r="FE94" s="27"/>
      <c r="FF94" s="17"/>
      <c r="FG94" s="17"/>
      <c r="FH94" s="17"/>
      <c r="FI94" s="17"/>
      <c r="FJ94" s="17"/>
      <c r="FK94" s="17"/>
    </row>
    <row r="95" spans="1:167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17"/>
      <c r="W95" s="17"/>
      <c r="X95" s="27"/>
      <c r="Y95" s="27"/>
      <c r="Z95" s="27"/>
      <c r="AA95" s="27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  <c r="BS95" s="27"/>
      <c r="BT95" s="27"/>
      <c r="BU95" s="27"/>
      <c r="BV95" s="27"/>
      <c r="BW95" s="27"/>
      <c r="BX95" s="27"/>
      <c r="BY95" s="27"/>
      <c r="BZ95" s="27"/>
      <c r="CA95" s="27"/>
      <c r="CB95" s="27"/>
      <c r="CC95" s="27"/>
      <c r="CD95" s="27"/>
      <c r="CE95" s="27"/>
      <c r="CF95" s="27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17"/>
      <c r="CU95" s="17"/>
      <c r="CV95" s="27"/>
      <c r="CW95" s="27"/>
      <c r="CX95" s="27"/>
      <c r="CY95" s="27"/>
      <c r="CZ95" s="27"/>
      <c r="DA95" s="27"/>
      <c r="DB95" s="27"/>
      <c r="DC95" s="27"/>
      <c r="DD95" s="27"/>
      <c r="DE95" s="27"/>
      <c r="DF95" s="27"/>
      <c r="DG95" s="27"/>
      <c r="DH95" s="27"/>
      <c r="DI95" s="27"/>
      <c r="DJ95" s="27"/>
      <c r="DK95" s="27"/>
      <c r="DL95" s="27"/>
      <c r="DM95" s="27"/>
      <c r="DN95" s="27"/>
      <c r="DO95" s="27"/>
      <c r="DP95" s="27"/>
      <c r="DQ95" s="27"/>
      <c r="DR95" s="27"/>
      <c r="DS95" s="27"/>
      <c r="DT95" s="27"/>
      <c r="DU95" s="27"/>
      <c r="DV95" s="27"/>
      <c r="DW95" s="27"/>
      <c r="DX95" s="27"/>
      <c r="DY95" s="27"/>
      <c r="DZ95" s="27"/>
      <c r="EA95" s="27"/>
      <c r="EB95" s="27"/>
      <c r="EC95" s="27"/>
      <c r="ED95" s="27"/>
      <c r="EE95" s="27"/>
      <c r="EF95" s="27"/>
      <c r="EG95" s="27"/>
      <c r="EH95" s="27"/>
      <c r="EI95" s="27"/>
      <c r="EJ95" s="27"/>
      <c r="EK95" s="27"/>
      <c r="EL95" s="27"/>
      <c r="EM95" s="27"/>
      <c r="EN95" s="27"/>
      <c r="EO95" s="17"/>
      <c r="EP95" s="17"/>
      <c r="EQ95" s="27"/>
      <c r="ER95" s="17"/>
      <c r="ES95" s="27"/>
      <c r="ET95" s="27"/>
      <c r="EU95" s="27"/>
      <c r="EV95" s="27"/>
      <c r="EW95" s="27"/>
      <c r="EX95" s="27"/>
      <c r="EY95" s="27"/>
      <c r="EZ95" s="27"/>
      <c r="FA95" s="27"/>
      <c r="FB95" s="27"/>
      <c r="FC95" s="27"/>
      <c r="FD95" s="27"/>
      <c r="FE95" s="27"/>
      <c r="FF95" s="17"/>
      <c r="FG95" s="17"/>
      <c r="FH95" s="17"/>
      <c r="FI95" s="17"/>
      <c r="FJ95" s="17"/>
      <c r="FK95" s="17"/>
    </row>
    <row r="96" spans="1:167">
      <c r="A96" s="73" t="s">
        <v>19</v>
      </c>
      <c r="B96" s="73"/>
      <c r="C96" s="71" t="s">
        <v>174</v>
      </c>
      <c r="D96" s="71"/>
      <c r="E96" s="71"/>
      <c r="F96" s="68" t="s">
        <v>19</v>
      </c>
      <c r="G96" s="68"/>
      <c r="H96" s="71" t="s">
        <v>2</v>
      </c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3">
        <v>20</v>
      </c>
      <c r="V96" s="73"/>
      <c r="W96" s="73"/>
      <c r="X96" s="74" t="s">
        <v>173</v>
      </c>
      <c r="Y96" s="74"/>
      <c r="Z96" s="74"/>
      <c r="AA96" s="68" t="s">
        <v>3</v>
      </c>
      <c r="AB96" s="68"/>
      <c r="AC96" s="68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4"/>
      <c r="FG96" s="4"/>
      <c r="FH96" s="4"/>
      <c r="FI96" s="4"/>
      <c r="FJ96" s="4"/>
      <c r="FK96" s="4"/>
    </row>
  </sheetData>
  <mergeCells count="935">
    <mergeCell ref="EV82:FC82"/>
    <mergeCell ref="FD82:FK82"/>
    <mergeCell ref="BZ82:CG82"/>
    <mergeCell ref="CH82:CO82"/>
    <mergeCell ref="CP82:CW82"/>
    <mergeCell ref="CX82:DF82"/>
    <mergeCell ref="DG82:DN82"/>
    <mergeCell ref="DO82:DW82"/>
    <mergeCell ref="DX82:EE82"/>
    <mergeCell ref="EF82:EM82"/>
    <mergeCell ref="EN82:EU82"/>
    <mergeCell ref="A82:R82"/>
    <mergeCell ref="S82:X82"/>
    <mergeCell ref="Y82:AE82"/>
    <mergeCell ref="AF82:AK82"/>
    <mergeCell ref="AL82:AT82"/>
    <mergeCell ref="AU82:BB82"/>
    <mergeCell ref="BC82:BI82"/>
    <mergeCell ref="BJ82:BQ82"/>
    <mergeCell ref="BR82:BY82"/>
    <mergeCell ref="A93:Z93"/>
    <mergeCell ref="AB93:BA93"/>
    <mergeCell ref="BM93:CW93"/>
    <mergeCell ref="DK93:EV93"/>
    <mergeCell ref="AB94:BA94"/>
    <mergeCell ref="BM94:CW94"/>
    <mergeCell ref="DK94:EV94"/>
    <mergeCell ref="AB95:BA95"/>
    <mergeCell ref="A96:B96"/>
    <mergeCell ref="C96:E96"/>
    <mergeCell ref="F96:G96"/>
    <mergeCell ref="H96:T96"/>
    <mergeCell ref="U96:W96"/>
    <mergeCell ref="X96:Z96"/>
    <mergeCell ref="AA96:AC96"/>
    <mergeCell ref="EV89:FC89"/>
    <mergeCell ref="FD89:FK89"/>
    <mergeCell ref="A91:Z91"/>
    <mergeCell ref="AB91:BA91"/>
    <mergeCell ref="BM91:CW91"/>
    <mergeCell ref="DK91:EV91"/>
    <mergeCell ref="AB92:BA92"/>
    <mergeCell ref="BM92:CW92"/>
    <mergeCell ref="DK92:EV92"/>
    <mergeCell ref="BZ89:CG89"/>
    <mergeCell ref="CH89:CO89"/>
    <mergeCell ref="CP89:CW89"/>
    <mergeCell ref="CX89:DF89"/>
    <mergeCell ref="DG89:DN89"/>
    <mergeCell ref="DO89:DW89"/>
    <mergeCell ref="DX89:EE89"/>
    <mergeCell ref="EF89:EM89"/>
    <mergeCell ref="EN89:EU89"/>
    <mergeCell ref="A89:R89"/>
    <mergeCell ref="S89:X89"/>
    <mergeCell ref="Y89:AE89"/>
    <mergeCell ref="AF89:AK89"/>
    <mergeCell ref="AL89:AT89"/>
    <mergeCell ref="AU89:BB89"/>
    <mergeCell ref="BC89:BI89"/>
    <mergeCell ref="BJ89:BQ89"/>
    <mergeCell ref="BR89:BY89"/>
    <mergeCell ref="EV87:FC87"/>
    <mergeCell ref="FD87:FK87"/>
    <mergeCell ref="A88:R88"/>
    <mergeCell ref="S88:X88"/>
    <mergeCell ref="Y88:AE88"/>
    <mergeCell ref="AF88:AK88"/>
    <mergeCell ref="AL88:AT88"/>
    <mergeCell ref="AU88:BB88"/>
    <mergeCell ref="BC88:BI88"/>
    <mergeCell ref="BJ88:BQ88"/>
    <mergeCell ref="BR88:BY88"/>
    <mergeCell ref="BZ88:CG88"/>
    <mergeCell ref="CH88:CO88"/>
    <mergeCell ref="CP88:CW88"/>
    <mergeCell ref="CX88:DF88"/>
    <mergeCell ref="DG88:DN88"/>
    <mergeCell ref="DO88:DW88"/>
    <mergeCell ref="DX88:EE88"/>
    <mergeCell ref="EF88:EM88"/>
    <mergeCell ref="EN88:EU88"/>
    <mergeCell ref="EV88:FC88"/>
    <mergeCell ref="FD88:FK88"/>
    <mergeCell ref="BZ87:CG87"/>
    <mergeCell ref="CH87:CO87"/>
    <mergeCell ref="CP87:CW87"/>
    <mergeCell ref="CX87:DF87"/>
    <mergeCell ref="DG87:DN87"/>
    <mergeCell ref="DO87:DW87"/>
    <mergeCell ref="DX87:EE87"/>
    <mergeCell ref="EF87:EM87"/>
    <mergeCell ref="EN87:EU87"/>
    <mergeCell ref="A87:R87"/>
    <mergeCell ref="S87:X87"/>
    <mergeCell ref="Y87:AE87"/>
    <mergeCell ref="AF87:AK87"/>
    <mergeCell ref="AL87:AT87"/>
    <mergeCell ref="AU87:BB87"/>
    <mergeCell ref="BC87:BI87"/>
    <mergeCell ref="BJ87:BQ87"/>
    <mergeCell ref="BR87:BY87"/>
    <mergeCell ref="EV85:FC85"/>
    <mergeCell ref="FD85:FK85"/>
    <mergeCell ref="A86:R86"/>
    <mergeCell ref="S86:X86"/>
    <mergeCell ref="Y86:AE86"/>
    <mergeCell ref="AF86:AK86"/>
    <mergeCell ref="AL86:AT86"/>
    <mergeCell ref="AU86:BB86"/>
    <mergeCell ref="BC86:BI86"/>
    <mergeCell ref="BJ86:BQ86"/>
    <mergeCell ref="BR86:BY86"/>
    <mergeCell ref="BZ86:CG86"/>
    <mergeCell ref="CH86:CO86"/>
    <mergeCell ref="CP86:CW86"/>
    <mergeCell ref="CX86:DF86"/>
    <mergeCell ref="DG86:DN86"/>
    <mergeCell ref="DO86:DW86"/>
    <mergeCell ref="DX86:EE86"/>
    <mergeCell ref="EF86:EM86"/>
    <mergeCell ref="EN86:EU86"/>
    <mergeCell ref="EV86:FC86"/>
    <mergeCell ref="FD86:FK86"/>
    <mergeCell ref="BZ85:CG85"/>
    <mergeCell ref="CH85:CO85"/>
    <mergeCell ref="CP85:CW85"/>
    <mergeCell ref="CX85:DF85"/>
    <mergeCell ref="DG85:DN85"/>
    <mergeCell ref="DO85:DW85"/>
    <mergeCell ref="DX85:EE85"/>
    <mergeCell ref="EF85:EM85"/>
    <mergeCell ref="EN85:EU85"/>
    <mergeCell ref="A85:R85"/>
    <mergeCell ref="S85:X85"/>
    <mergeCell ref="Y85:AE85"/>
    <mergeCell ref="AF85:AK85"/>
    <mergeCell ref="AL85:AT85"/>
    <mergeCell ref="AU85:BB85"/>
    <mergeCell ref="BC85:BI85"/>
    <mergeCell ref="BJ85:BQ85"/>
    <mergeCell ref="BR85:BY85"/>
    <mergeCell ref="EV83:FC83"/>
    <mergeCell ref="FD83:FK83"/>
    <mergeCell ref="A84:R84"/>
    <mergeCell ref="S84:X84"/>
    <mergeCell ref="Y84:AE84"/>
    <mergeCell ref="AF84:AK84"/>
    <mergeCell ref="AL84:AT84"/>
    <mergeCell ref="AU84:BB84"/>
    <mergeCell ref="BC84:BI84"/>
    <mergeCell ref="BJ84:BQ84"/>
    <mergeCell ref="BR84:BY84"/>
    <mergeCell ref="BZ84:CG84"/>
    <mergeCell ref="CH84:CO84"/>
    <mergeCell ref="CP84:CW84"/>
    <mergeCell ref="CX84:DF84"/>
    <mergeCell ref="DG84:DN84"/>
    <mergeCell ref="DO84:DW84"/>
    <mergeCell ref="DX84:EE84"/>
    <mergeCell ref="EF84:EM84"/>
    <mergeCell ref="EN84:EU84"/>
    <mergeCell ref="EV84:FC84"/>
    <mergeCell ref="FD84:FK84"/>
    <mergeCell ref="BZ83:CG83"/>
    <mergeCell ref="CH83:CO83"/>
    <mergeCell ref="CP83:CW83"/>
    <mergeCell ref="CX83:DF83"/>
    <mergeCell ref="DG83:DN83"/>
    <mergeCell ref="DO83:DW83"/>
    <mergeCell ref="DX83:EE83"/>
    <mergeCell ref="EF83:EM83"/>
    <mergeCell ref="EN83:EU83"/>
    <mergeCell ref="A83:R83"/>
    <mergeCell ref="S83:X83"/>
    <mergeCell ref="Y83:AE83"/>
    <mergeCell ref="AF83:AK83"/>
    <mergeCell ref="AL83:AT83"/>
    <mergeCell ref="AU83:BB83"/>
    <mergeCell ref="BC83:BI83"/>
    <mergeCell ref="BJ83:BQ83"/>
    <mergeCell ref="BR83:BY83"/>
    <mergeCell ref="EV80:FC80"/>
    <mergeCell ref="FD80:FK80"/>
    <mergeCell ref="A81:R81"/>
    <mergeCell ref="S81:X81"/>
    <mergeCell ref="Y81:AE81"/>
    <mergeCell ref="AF81:AK81"/>
    <mergeCell ref="AL81:AT81"/>
    <mergeCell ref="AU81:BB81"/>
    <mergeCell ref="BC81:BI81"/>
    <mergeCell ref="BJ81:BQ81"/>
    <mergeCell ref="BR81:BY81"/>
    <mergeCell ref="BZ81:CG81"/>
    <mergeCell ref="CH81:CO81"/>
    <mergeCell ref="CP81:CW81"/>
    <mergeCell ref="CX81:DF81"/>
    <mergeCell ref="DG81:DN81"/>
    <mergeCell ref="DO81:DW81"/>
    <mergeCell ref="DX81:EE81"/>
    <mergeCell ref="EF81:EM81"/>
    <mergeCell ref="EN81:EU81"/>
    <mergeCell ref="EV81:FC81"/>
    <mergeCell ref="FD81:FK81"/>
    <mergeCell ref="BZ80:CG80"/>
    <mergeCell ref="CH80:CO80"/>
    <mergeCell ref="CP80:CW80"/>
    <mergeCell ref="CX80:DF80"/>
    <mergeCell ref="DG80:DN80"/>
    <mergeCell ref="DO80:DW80"/>
    <mergeCell ref="DX80:EE80"/>
    <mergeCell ref="EF80:EM80"/>
    <mergeCell ref="EN80:EU80"/>
    <mergeCell ref="A80:R80"/>
    <mergeCell ref="S80:X80"/>
    <mergeCell ref="Y80:AE80"/>
    <mergeCell ref="AF80:AK80"/>
    <mergeCell ref="AL80:AT80"/>
    <mergeCell ref="AU80:BB80"/>
    <mergeCell ref="BC80:BI80"/>
    <mergeCell ref="BJ80:BQ80"/>
    <mergeCell ref="BR80:BY80"/>
    <mergeCell ref="EV78:FC78"/>
    <mergeCell ref="FD78:FK78"/>
    <mergeCell ref="A79:R79"/>
    <mergeCell ref="S79:X79"/>
    <mergeCell ref="Y79:AE79"/>
    <mergeCell ref="AF79:AK79"/>
    <mergeCell ref="AL79:AT79"/>
    <mergeCell ref="AU79:BB79"/>
    <mergeCell ref="BC79:BI79"/>
    <mergeCell ref="BJ79:BQ79"/>
    <mergeCell ref="BR79:BY79"/>
    <mergeCell ref="BZ79:CG79"/>
    <mergeCell ref="CH79:CO79"/>
    <mergeCell ref="CP79:CW79"/>
    <mergeCell ref="CX79:DF79"/>
    <mergeCell ref="DG79:DN79"/>
    <mergeCell ref="DO79:DW79"/>
    <mergeCell ref="DX79:EE79"/>
    <mergeCell ref="EF79:EM79"/>
    <mergeCell ref="EN79:EU79"/>
    <mergeCell ref="EV79:FC79"/>
    <mergeCell ref="FD79:FK79"/>
    <mergeCell ref="BZ78:CG78"/>
    <mergeCell ref="CH78:CO78"/>
    <mergeCell ref="CP78:CW78"/>
    <mergeCell ref="CX78:DF78"/>
    <mergeCell ref="DG78:DN78"/>
    <mergeCell ref="DO78:DW78"/>
    <mergeCell ref="DX78:EE78"/>
    <mergeCell ref="EF78:EM78"/>
    <mergeCell ref="EN78:EU78"/>
    <mergeCell ref="A78:R78"/>
    <mergeCell ref="S78:X78"/>
    <mergeCell ref="Y78:AE78"/>
    <mergeCell ref="AF78:AK78"/>
    <mergeCell ref="AL78:AT78"/>
    <mergeCell ref="AU78:BB78"/>
    <mergeCell ref="BC78:BI78"/>
    <mergeCell ref="BJ78:BQ78"/>
    <mergeCell ref="BR78:BY78"/>
    <mergeCell ref="EV76:FC76"/>
    <mergeCell ref="FD76:FK76"/>
    <mergeCell ref="A77:R77"/>
    <mergeCell ref="S77:X77"/>
    <mergeCell ref="Y77:AE77"/>
    <mergeCell ref="AF77:AK77"/>
    <mergeCell ref="AL77:AT77"/>
    <mergeCell ref="AU77:BB77"/>
    <mergeCell ref="BC77:BI77"/>
    <mergeCell ref="BJ77:BQ77"/>
    <mergeCell ref="BR77:BY77"/>
    <mergeCell ref="BZ77:CG77"/>
    <mergeCell ref="CH77:CO77"/>
    <mergeCell ref="CP77:CW77"/>
    <mergeCell ref="CX77:DF77"/>
    <mergeCell ref="DG77:DN77"/>
    <mergeCell ref="DO77:DW77"/>
    <mergeCell ref="DX77:EE77"/>
    <mergeCell ref="EF77:EM77"/>
    <mergeCell ref="EN77:EU77"/>
    <mergeCell ref="EV77:FC77"/>
    <mergeCell ref="FD77:FK77"/>
    <mergeCell ref="BZ76:CG76"/>
    <mergeCell ref="CH76:CO76"/>
    <mergeCell ref="CP76:CW76"/>
    <mergeCell ref="CX76:DF76"/>
    <mergeCell ref="DG76:DN76"/>
    <mergeCell ref="DO76:DW76"/>
    <mergeCell ref="DX76:EE76"/>
    <mergeCell ref="EF76:EM76"/>
    <mergeCell ref="EN76:EU76"/>
    <mergeCell ref="A76:R76"/>
    <mergeCell ref="S76:X76"/>
    <mergeCell ref="Y76:AE76"/>
    <mergeCell ref="AF76:AK76"/>
    <mergeCell ref="AL76:AT76"/>
    <mergeCell ref="AU76:BB76"/>
    <mergeCell ref="BC76:BI76"/>
    <mergeCell ref="BJ76:BQ76"/>
    <mergeCell ref="BR76:BY76"/>
    <mergeCell ref="EV74:FC74"/>
    <mergeCell ref="FD74:FK74"/>
    <mergeCell ref="A75:R75"/>
    <mergeCell ref="S75:X75"/>
    <mergeCell ref="Y75:AE75"/>
    <mergeCell ref="AF75:AK75"/>
    <mergeCell ref="AL75:AT75"/>
    <mergeCell ref="AU75:BB75"/>
    <mergeCell ref="BC75:BI75"/>
    <mergeCell ref="BJ75:BQ75"/>
    <mergeCell ref="BR75:BY75"/>
    <mergeCell ref="BZ75:CG75"/>
    <mergeCell ref="CH75:CO75"/>
    <mergeCell ref="CP75:CW75"/>
    <mergeCell ref="CX75:DF75"/>
    <mergeCell ref="DG75:DN75"/>
    <mergeCell ref="DO75:DW75"/>
    <mergeCell ref="DX75:EE75"/>
    <mergeCell ref="EF75:EM75"/>
    <mergeCell ref="EN75:EU75"/>
    <mergeCell ref="EV75:FC75"/>
    <mergeCell ref="FD75:FK75"/>
    <mergeCell ref="BZ74:CG74"/>
    <mergeCell ref="CH74:CO74"/>
    <mergeCell ref="CP74:CW74"/>
    <mergeCell ref="CX74:DF74"/>
    <mergeCell ref="DG74:DN74"/>
    <mergeCell ref="DO74:DW74"/>
    <mergeCell ref="DX74:EE74"/>
    <mergeCell ref="EF74:EM74"/>
    <mergeCell ref="EN74:EU74"/>
    <mergeCell ref="A74:R74"/>
    <mergeCell ref="S74:X74"/>
    <mergeCell ref="Y74:AE74"/>
    <mergeCell ref="AF74:AK74"/>
    <mergeCell ref="AL74:AT74"/>
    <mergeCell ref="AU74:BB74"/>
    <mergeCell ref="BC74:BI74"/>
    <mergeCell ref="BJ74:BQ74"/>
    <mergeCell ref="BR74:BY74"/>
    <mergeCell ref="EV72:FC72"/>
    <mergeCell ref="FD72:FK72"/>
    <mergeCell ref="A73:R73"/>
    <mergeCell ref="S73:X73"/>
    <mergeCell ref="Y73:AE73"/>
    <mergeCell ref="AF73:AK73"/>
    <mergeCell ref="AL73:AT73"/>
    <mergeCell ref="AU73:BB73"/>
    <mergeCell ref="BC73:BI73"/>
    <mergeCell ref="BJ73:BQ73"/>
    <mergeCell ref="BR73:BY73"/>
    <mergeCell ref="BZ73:CG73"/>
    <mergeCell ref="CH73:CO73"/>
    <mergeCell ref="CP73:CW73"/>
    <mergeCell ref="CX73:DF73"/>
    <mergeCell ref="DG73:DN73"/>
    <mergeCell ref="DO73:DW73"/>
    <mergeCell ref="DX73:EE73"/>
    <mergeCell ref="EF73:EM73"/>
    <mergeCell ref="EN73:EU73"/>
    <mergeCell ref="EV73:FC73"/>
    <mergeCell ref="FD73:FK73"/>
    <mergeCell ref="BZ72:CG72"/>
    <mergeCell ref="CH72:CO72"/>
    <mergeCell ref="CP72:CW72"/>
    <mergeCell ref="CX72:DF72"/>
    <mergeCell ref="DG72:DN72"/>
    <mergeCell ref="DO72:DW72"/>
    <mergeCell ref="DX72:EE72"/>
    <mergeCell ref="EF72:EM72"/>
    <mergeCell ref="EN72:EU72"/>
    <mergeCell ref="A72:R72"/>
    <mergeCell ref="S72:X72"/>
    <mergeCell ref="Y72:AE72"/>
    <mergeCell ref="AF72:AK72"/>
    <mergeCell ref="AL72:AT72"/>
    <mergeCell ref="AU72:BB72"/>
    <mergeCell ref="BC72:BI72"/>
    <mergeCell ref="BJ72:BQ72"/>
    <mergeCell ref="BR72:BY72"/>
    <mergeCell ref="EV70:FC70"/>
    <mergeCell ref="FD70:FK70"/>
    <mergeCell ref="A71:R71"/>
    <mergeCell ref="S71:X71"/>
    <mergeCell ref="Y71:AE71"/>
    <mergeCell ref="AF71:AK71"/>
    <mergeCell ref="AL71:AT71"/>
    <mergeCell ref="AU71:BB71"/>
    <mergeCell ref="BC71:BI71"/>
    <mergeCell ref="BJ71:BQ71"/>
    <mergeCell ref="BR71:BY71"/>
    <mergeCell ref="BZ71:CG71"/>
    <mergeCell ref="CH71:CO71"/>
    <mergeCell ref="CP71:CW71"/>
    <mergeCell ref="CX71:DF71"/>
    <mergeCell ref="DG71:DN71"/>
    <mergeCell ref="DO71:DW71"/>
    <mergeCell ref="DX71:EE71"/>
    <mergeCell ref="EF71:EM71"/>
    <mergeCell ref="EN71:EU71"/>
    <mergeCell ref="EV71:FC71"/>
    <mergeCell ref="FD71:FK71"/>
    <mergeCell ref="BZ70:CG70"/>
    <mergeCell ref="CH70:CO70"/>
    <mergeCell ref="CP70:CW70"/>
    <mergeCell ref="CX70:DF70"/>
    <mergeCell ref="DG70:DN70"/>
    <mergeCell ref="DO70:DW70"/>
    <mergeCell ref="DX70:EE70"/>
    <mergeCell ref="EF70:EM70"/>
    <mergeCell ref="EN70:EU70"/>
    <mergeCell ref="A70:R70"/>
    <mergeCell ref="S70:X70"/>
    <mergeCell ref="Y70:AE70"/>
    <mergeCell ref="AF70:AK70"/>
    <mergeCell ref="AL70:AT70"/>
    <mergeCell ref="AU70:BB70"/>
    <mergeCell ref="BC70:BI70"/>
    <mergeCell ref="BJ70:BQ70"/>
    <mergeCell ref="BR70:BY70"/>
    <mergeCell ref="EV68:FC68"/>
    <mergeCell ref="FD68:FK68"/>
    <mergeCell ref="A69:R69"/>
    <mergeCell ref="S69:X69"/>
    <mergeCell ref="Y69:AE69"/>
    <mergeCell ref="AF69:AK69"/>
    <mergeCell ref="AL69:AT69"/>
    <mergeCell ref="AU69:BB69"/>
    <mergeCell ref="BC69:BI69"/>
    <mergeCell ref="BJ69:BQ69"/>
    <mergeCell ref="BR69:BY69"/>
    <mergeCell ref="BZ69:CG69"/>
    <mergeCell ref="CH69:CO69"/>
    <mergeCell ref="CP69:CW69"/>
    <mergeCell ref="CX69:DF69"/>
    <mergeCell ref="DG69:DN69"/>
    <mergeCell ref="DO69:DW69"/>
    <mergeCell ref="DX69:EE69"/>
    <mergeCell ref="EF69:EM69"/>
    <mergeCell ref="EN69:EU69"/>
    <mergeCell ref="EV69:FC69"/>
    <mergeCell ref="FD69:FK69"/>
    <mergeCell ref="BZ68:CG68"/>
    <mergeCell ref="CH68:CO68"/>
    <mergeCell ref="CP68:CW68"/>
    <mergeCell ref="CX68:DF68"/>
    <mergeCell ref="DG68:DN68"/>
    <mergeCell ref="DO68:DW68"/>
    <mergeCell ref="DX68:EE68"/>
    <mergeCell ref="EF68:EM68"/>
    <mergeCell ref="EN68:EU68"/>
    <mergeCell ref="A68:R68"/>
    <mergeCell ref="S68:X68"/>
    <mergeCell ref="Y68:AE68"/>
    <mergeCell ref="AF68:AK68"/>
    <mergeCell ref="AL68:AT68"/>
    <mergeCell ref="AU68:BB68"/>
    <mergeCell ref="BC68:BI68"/>
    <mergeCell ref="BJ68:BQ68"/>
    <mergeCell ref="BR68:BY68"/>
    <mergeCell ref="EV66:FC66"/>
    <mergeCell ref="FD66:FK66"/>
    <mergeCell ref="A67:R67"/>
    <mergeCell ref="S67:X67"/>
    <mergeCell ref="Y67:AE67"/>
    <mergeCell ref="AF67:AK67"/>
    <mergeCell ref="AL67:AT67"/>
    <mergeCell ref="AU67:BB67"/>
    <mergeCell ref="BC67:BI67"/>
    <mergeCell ref="BJ67:BQ67"/>
    <mergeCell ref="BR67:BY67"/>
    <mergeCell ref="BZ67:CG67"/>
    <mergeCell ref="CH67:CO67"/>
    <mergeCell ref="CP67:CW67"/>
    <mergeCell ref="CX67:DF67"/>
    <mergeCell ref="DG67:DN67"/>
    <mergeCell ref="DO67:DW67"/>
    <mergeCell ref="DX67:EE67"/>
    <mergeCell ref="EF67:EM67"/>
    <mergeCell ref="EN67:EU67"/>
    <mergeCell ref="EV67:FC67"/>
    <mergeCell ref="FD67:FK67"/>
    <mergeCell ref="BZ66:CG66"/>
    <mergeCell ref="CH66:CO66"/>
    <mergeCell ref="CP66:CW66"/>
    <mergeCell ref="CX66:DF66"/>
    <mergeCell ref="DG66:DN66"/>
    <mergeCell ref="DO66:DW66"/>
    <mergeCell ref="DX66:EE66"/>
    <mergeCell ref="EF66:EM66"/>
    <mergeCell ref="EN66:EU66"/>
    <mergeCell ref="A66:R66"/>
    <mergeCell ref="S66:X66"/>
    <mergeCell ref="Y66:AE66"/>
    <mergeCell ref="AF66:AK66"/>
    <mergeCell ref="AL66:AT66"/>
    <mergeCell ref="AU66:BB66"/>
    <mergeCell ref="BC66:BI66"/>
    <mergeCell ref="BJ66:BQ66"/>
    <mergeCell ref="BR66:BY66"/>
    <mergeCell ref="EV64:FC64"/>
    <mergeCell ref="FD64:FK64"/>
    <mergeCell ref="A65:R65"/>
    <mergeCell ref="S65:X65"/>
    <mergeCell ref="Y65:AE65"/>
    <mergeCell ref="AF65:AK65"/>
    <mergeCell ref="AL65:AT65"/>
    <mergeCell ref="AU65:BB65"/>
    <mergeCell ref="BC65:BI65"/>
    <mergeCell ref="BJ65:BQ65"/>
    <mergeCell ref="BR65:BY65"/>
    <mergeCell ref="BZ65:CG65"/>
    <mergeCell ref="CH65:CO65"/>
    <mergeCell ref="CP65:CW65"/>
    <mergeCell ref="CX65:DF65"/>
    <mergeCell ref="DG65:DN65"/>
    <mergeCell ref="DO65:DW65"/>
    <mergeCell ref="DX65:EE65"/>
    <mergeCell ref="EF65:EM65"/>
    <mergeCell ref="EN65:EU65"/>
    <mergeCell ref="EV65:FC65"/>
    <mergeCell ref="FD65:FK65"/>
    <mergeCell ref="BZ64:CG64"/>
    <mergeCell ref="CH64:CO64"/>
    <mergeCell ref="CP64:CW64"/>
    <mergeCell ref="CX64:DF64"/>
    <mergeCell ref="DG64:DN64"/>
    <mergeCell ref="DO64:DW64"/>
    <mergeCell ref="DX64:EE64"/>
    <mergeCell ref="EF64:EM64"/>
    <mergeCell ref="EN64:EU64"/>
    <mergeCell ref="A64:R64"/>
    <mergeCell ref="S64:X64"/>
    <mergeCell ref="Y64:AE64"/>
    <mergeCell ref="AF64:AK64"/>
    <mergeCell ref="AL64:AT64"/>
    <mergeCell ref="AU64:BB64"/>
    <mergeCell ref="BC64:BI64"/>
    <mergeCell ref="BJ64:BQ64"/>
    <mergeCell ref="BR64:BY64"/>
    <mergeCell ref="EV62:FC62"/>
    <mergeCell ref="FD62:FK62"/>
    <mergeCell ref="A63:R63"/>
    <mergeCell ref="S63:X63"/>
    <mergeCell ref="Y63:AE63"/>
    <mergeCell ref="AF63:AK63"/>
    <mergeCell ref="AL63:AT63"/>
    <mergeCell ref="AU63:BB63"/>
    <mergeCell ref="BC63:BI63"/>
    <mergeCell ref="BJ63:BQ63"/>
    <mergeCell ref="BR63:BY63"/>
    <mergeCell ref="BZ63:CG63"/>
    <mergeCell ref="CH63:CO63"/>
    <mergeCell ref="CP63:CW63"/>
    <mergeCell ref="CX63:DF63"/>
    <mergeCell ref="DG63:DN63"/>
    <mergeCell ref="DO63:DW63"/>
    <mergeCell ref="DX63:EE63"/>
    <mergeCell ref="EF63:EM63"/>
    <mergeCell ref="EN63:EU63"/>
    <mergeCell ref="EV63:FC63"/>
    <mergeCell ref="FD63:FK63"/>
    <mergeCell ref="BZ62:CG62"/>
    <mergeCell ref="CH62:CO62"/>
    <mergeCell ref="CP62:CW62"/>
    <mergeCell ref="CX62:DF62"/>
    <mergeCell ref="DG62:DN62"/>
    <mergeCell ref="DO62:DW62"/>
    <mergeCell ref="DX62:EE62"/>
    <mergeCell ref="EF62:EM62"/>
    <mergeCell ref="EN62:EU62"/>
    <mergeCell ref="A62:R62"/>
    <mergeCell ref="S62:X62"/>
    <mergeCell ref="Y62:AE62"/>
    <mergeCell ref="AF62:AK62"/>
    <mergeCell ref="AL62:AT62"/>
    <mergeCell ref="AU62:BB62"/>
    <mergeCell ref="BC62:BI62"/>
    <mergeCell ref="BJ62:BQ62"/>
    <mergeCell ref="BR62:BY62"/>
    <mergeCell ref="EV60:FC60"/>
    <mergeCell ref="FD60:FK60"/>
    <mergeCell ref="A61:R61"/>
    <mergeCell ref="S61:X61"/>
    <mergeCell ref="Y61:AE61"/>
    <mergeCell ref="AF61:AK61"/>
    <mergeCell ref="AL61:AT61"/>
    <mergeCell ref="AU61:BB61"/>
    <mergeCell ref="BC61:BI61"/>
    <mergeCell ref="BJ61:BQ61"/>
    <mergeCell ref="BR61:BY61"/>
    <mergeCell ref="BZ61:CG61"/>
    <mergeCell ref="CH61:CO61"/>
    <mergeCell ref="CP61:CW61"/>
    <mergeCell ref="CX61:DF61"/>
    <mergeCell ref="DG61:DN61"/>
    <mergeCell ref="DO61:DW61"/>
    <mergeCell ref="DX61:EE61"/>
    <mergeCell ref="EF61:EM61"/>
    <mergeCell ref="EN61:EU61"/>
    <mergeCell ref="EV61:FC61"/>
    <mergeCell ref="FD61:FK61"/>
    <mergeCell ref="BZ60:CG60"/>
    <mergeCell ref="CH60:CO60"/>
    <mergeCell ref="CP60:CW60"/>
    <mergeCell ref="CX60:DF60"/>
    <mergeCell ref="DG60:DN60"/>
    <mergeCell ref="DO60:DW60"/>
    <mergeCell ref="DX60:EE60"/>
    <mergeCell ref="EF60:EM60"/>
    <mergeCell ref="EN60:EU60"/>
    <mergeCell ref="A60:R60"/>
    <mergeCell ref="S60:X60"/>
    <mergeCell ref="Y60:AE60"/>
    <mergeCell ref="AF60:AK60"/>
    <mergeCell ref="AL60:AT60"/>
    <mergeCell ref="AU60:BB60"/>
    <mergeCell ref="BC60:BI60"/>
    <mergeCell ref="BJ60:BQ60"/>
    <mergeCell ref="BR60:BY60"/>
    <mergeCell ref="EF58:EM58"/>
    <mergeCell ref="EN58:EU58"/>
    <mergeCell ref="EV58:FC58"/>
    <mergeCell ref="FD58:FK58"/>
    <mergeCell ref="A59:R59"/>
    <mergeCell ref="S59:X59"/>
    <mergeCell ref="Y59:AE59"/>
    <mergeCell ref="AF59:AK59"/>
    <mergeCell ref="AL59:AT59"/>
    <mergeCell ref="AU59:BB59"/>
    <mergeCell ref="BC59:BI59"/>
    <mergeCell ref="BJ59:BQ59"/>
    <mergeCell ref="BR59:BY59"/>
    <mergeCell ref="BZ59:CG59"/>
    <mergeCell ref="CH59:CO59"/>
    <mergeCell ref="CP59:CW59"/>
    <mergeCell ref="CX59:DF59"/>
    <mergeCell ref="DG59:DN59"/>
    <mergeCell ref="DO59:DW59"/>
    <mergeCell ref="DX59:EE59"/>
    <mergeCell ref="EF59:EM59"/>
    <mergeCell ref="EN59:EU59"/>
    <mergeCell ref="EV59:FC59"/>
    <mergeCell ref="FD59:FK59"/>
    <mergeCell ref="CX57:DF57"/>
    <mergeCell ref="DG57:DN57"/>
    <mergeCell ref="DO57:DW57"/>
    <mergeCell ref="DX57:EE57"/>
    <mergeCell ref="EF57:EM57"/>
    <mergeCell ref="EN57:EU57"/>
    <mergeCell ref="EV57:FC57"/>
    <mergeCell ref="FD57:FK57"/>
    <mergeCell ref="A58:R58"/>
    <mergeCell ref="S58:X58"/>
    <mergeCell ref="Y58:AE58"/>
    <mergeCell ref="AF58:AK58"/>
    <mergeCell ref="AL58:AT58"/>
    <mergeCell ref="AU58:BB58"/>
    <mergeCell ref="BC58:BI58"/>
    <mergeCell ref="BJ58:BQ58"/>
    <mergeCell ref="BR58:BY58"/>
    <mergeCell ref="BZ58:CG58"/>
    <mergeCell ref="CH58:CO58"/>
    <mergeCell ref="CP58:CW58"/>
    <mergeCell ref="CX58:DF58"/>
    <mergeCell ref="DG58:DN58"/>
    <mergeCell ref="DO58:DW58"/>
    <mergeCell ref="DX58:EE58"/>
    <mergeCell ref="CP56:CW56"/>
    <mergeCell ref="A57:R57"/>
    <mergeCell ref="S57:X57"/>
    <mergeCell ref="Y57:AE57"/>
    <mergeCell ref="AF57:AK57"/>
    <mergeCell ref="AL57:AT57"/>
    <mergeCell ref="AU57:BB57"/>
    <mergeCell ref="BC57:BI57"/>
    <mergeCell ref="BJ57:BQ57"/>
    <mergeCell ref="BR57:BY57"/>
    <mergeCell ref="BZ57:CG57"/>
    <mergeCell ref="CH57:CO57"/>
    <mergeCell ref="CP57:CW57"/>
    <mergeCell ref="B51:FJ51"/>
    <mergeCell ref="A53:R56"/>
    <mergeCell ref="S53:X56"/>
    <mergeCell ref="Y53:AE56"/>
    <mergeCell ref="AF53:AK56"/>
    <mergeCell ref="AL53:FK53"/>
    <mergeCell ref="AL54:AT56"/>
    <mergeCell ref="AU54:BB56"/>
    <mergeCell ref="BC54:BI56"/>
    <mergeCell ref="BJ54:BQ56"/>
    <mergeCell ref="BR54:CW54"/>
    <mergeCell ref="CX54:DF56"/>
    <mergeCell ref="DG54:DN56"/>
    <mergeCell ref="DO54:DW56"/>
    <mergeCell ref="DX54:EE56"/>
    <mergeCell ref="EF54:FK54"/>
    <mergeCell ref="BR55:CW55"/>
    <mergeCell ref="EF55:EM56"/>
    <mergeCell ref="EN55:EU56"/>
    <mergeCell ref="EV55:FC56"/>
    <mergeCell ref="FD55:FK56"/>
    <mergeCell ref="BR56:BY56"/>
    <mergeCell ref="BZ56:CG56"/>
    <mergeCell ref="CH56:CO56"/>
    <mergeCell ref="A48:BR48"/>
    <mergeCell ref="BS48:CA48"/>
    <mergeCell ref="CB48:CW48"/>
    <mergeCell ref="CX48:DS48"/>
    <mergeCell ref="DT48:EO48"/>
    <mergeCell ref="EP48:FK48"/>
    <mergeCell ref="A49:BR49"/>
    <mergeCell ref="BS49:CA49"/>
    <mergeCell ref="CB49:CW49"/>
    <mergeCell ref="CX49:DS49"/>
    <mergeCell ref="DT49:EO49"/>
    <mergeCell ref="EP49:FK49"/>
    <mergeCell ref="A46:BR46"/>
    <mergeCell ref="BS46:CA46"/>
    <mergeCell ref="CB46:CW46"/>
    <mergeCell ref="CX46:DS46"/>
    <mergeCell ref="DT46:EO46"/>
    <mergeCell ref="EP46:FK46"/>
    <mergeCell ref="A47:BR47"/>
    <mergeCell ref="BS47:CA47"/>
    <mergeCell ref="CB47:CW47"/>
    <mergeCell ref="CX47:DS47"/>
    <mergeCell ref="DT47:EO47"/>
    <mergeCell ref="EP47:FK47"/>
    <mergeCell ref="A44:BR44"/>
    <mergeCell ref="BS44:CA44"/>
    <mergeCell ref="CB44:CW44"/>
    <mergeCell ref="CX44:DS44"/>
    <mergeCell ref="DT44:EO44"/>
    <mergeCell ref="EP44:FK44"/>
    <mergeCell ref="A45:BR45"/>
    <mergeCell ref="BS45:CA45"/>
    <mergeCell ref="CB45:CW45"/>
    <mergeCell ref="CX45:DS45"/>
    <mergeCell ref="DT45:EO45"/>
    <mergeCell ref="EP45:FK45"/>
    <mergeCell ref="A42:BR42"/>
    <mergeCell ref="BS42:CA42"/>
    <mergeCell ref="CB42:CW42"/>
    <mergeCell ref="CX42:DS42"/>
    <mergeCell ref="DT42:EO42"/>
    <mergeCell ref="EP42:FK42"/>
    <mergeCell ref="A43:BR43"/>
    <mergeCell ref="BS43:CA43"/>
    <mergeCell ref="CB43:CW43"/>
    <mergeCell ref="CX43:DS43"/>
    <mergeCell ref="DT43:EO43"/>
    <mergeCell ref="EP43:FK43"/>
    <mergeCell ref="A40:BR40"/>
    <mergeCell ref="BS40:CA40"/>
    <mergeCell ref="CB40:CW40"/>
    <mergeCell ref="CX40:DS40"/>
    <mergeCell ref="DT40:EO40"/>
    <mergeCell ref="EP40:FK40"/>
    <mergeCell ref="A41:BR41"/>
    <mergeCell ref="BS41:CA41"/>
    <mergeCell ref="CB41:CW41"/>
    <mergeCell ref="CX41:DS41"/>
    <mergeCell ref="DT41:EO41"/>
    <mergeCell ref="EP41:FK41"/>
    <mergeCell ref="A38:BR38"/>
    <mergeCell ref="BS38:CA38"/>
    <mergeCell ref="CB38:CW38"/>
    <mergeCell ref="CX38:DS38"/>
    <mergeCell ref="DT38:EO38"/>
    <mergeCell ref="EP38:FK38"/>
    <mergeCell ref="A39:BR39"/>
    <mergeCell ref="BS39:CA39"/>
    <mergeCell ref="CB39:CW39"/>
    <mergeCell ref="CX39:DS39"/>
    <mergeCell ref="DT39:EO39"/>
    <mergeCell ref="EP39:FK39"/>
    <mergeCell ref="A36:BR36"/>
    <mergeCell ref="BS36:CA36"/>
    <mergeCell ref="CB36:CW36"/>
    <mergeCell ref="CX36:DS36"/>
    <mergeCell ref="DT36:EO36"/>
    <mergeCell ref="EP36:FK36"/>
    <mergeCell ref="A37:BR37"/>
    <mergeCell ref="BS37:CA37"/>
    <mergeCell ref="CB37:CW37"/>
    <mergeCell ref="CX37:DS37"/>
    <mergeCell ref="DT37:EO37"/>
    <mergeCell ref="EP37:FK37"/>
    <mergeCell ref="A34:BR34"/>
    <mergeCell ref="BS34:CA34"/>
    <mergeCell ref="CB34:CW34"/>
    <mergeCell ref="CX34:DS34"/>
    <mergeCell ref="DT34:EO34"/>
    <mergeCell ref="EP34:FK34"/>
    <mergeCell ref="A35:BR35"/>
    <mergeCell ref="BS35:CA35"/>
    <mergeCell ref="CB35:CW35"/>
    <mergeCell ref="CX35:DS35"/>
    <mergeCell ref="DT35:EO35"/>
    <mergeCell ref="EP35:FK35"/>
    <mergeCell ref="A32:BR32"/>
    <mergeCell ref="BS32:CA32"/>
    <mergeCell ref="CB32:CW32"/>
    <mergeCell ref="CX32:DS32"/>
    <mergeCell ref="DT32:EO32"/>
    <mergeCell ref="EP32:FK32"/>
    <mergeCell ref="A33:BR33"/>
    <mergeCell ref="BS33:CA33"/>
    <mergeCell ref="CB33:CW33"/>
    <mergeCell ref="CX33:DS33"/>
    <mergeCell ref="DT33:EO33"/>
    <mergeCell ref="EP33:FK33"/>
    <mergeCell ref="A30:BR30"/>
    <mergeCell ref="BS30:CA30"/>
    <mergeCell ref="CB30:CW30"/>
    <mergeCell ref="CX30:DS30"/>
    <mergeCell ref="DT30:EO30"/>
    <mergeCell ref="EP30:FK30"/>
    <mergeCell ref="A31:BR31"/>
    <mergeCell ref="BS31:CA31"/>
    <mergeCell ref="CB31:CW31"/>
    <mergeCell ref="CX31:DS31"/>
    <mergeCell ref="DT31:EO31"/>
    <mergeCell ref="EP31:FK31"/>
    <mergeCell ref="A28:BR28"/>
    <mergeCell ref="BS28:CA28"/>
    <mergeCell ref="CB28:CW28"/>
    <mergeCell ref="CX28:DS28"/>
    <mergeCell ref="DT28:EO28"/>
    <mergeCell ref="EP28:FK28"/>
    <mergeCell ref="A29:BR29"/>
    <mergeCell ref="BS29:CA29"/>
    <mergeCell ref="CB29:CW29"/>
    <mergeCell ref="CX29:DS29"/>
    <mergeCell ref="DT29:EO29"/>
    <mergeCell ref="EP29:FK29"/>
    <mergeCell ref="A26:BR26"/>
    <mergeCell ref="BS26:CA26"/>
    <mergeCell ref="CB26:CW26"/>
    <mergeCell ref="CX26:DS26"/>
    <mergeCell ref="DT26:EO26"/>
    <mergeCell ref="EP26:FK26"/>
    <mergeCell ref="A27:BR27"/>
    <mergeCell ref="BS27:CA27"/>
    <mergeCell ref="CB27:CW27"/>
    <mergeCell ref="CX27:DS27"/>
    <mergeCell ref="DT27:EO27"/>
    <mergeCell ref="EP27:FK27"/>
    <mergeCell ref="A24:BR24"/>
    <mergeCell ref="BS24:CA24"/>
    <mergeCell ref="CB24:CW24"/>
    <mergeCell ref="CX24:DS24"/>
    <mergeCell ref="DT24:EO24"/>
    <mergeCell ref="EP24:FK24"/>
    <mergeCell ref="A25:BR25"/>
    <mergeCell ref="BS25:CA25"/>
    <mergeCell ref="CB25:CW25"/>
    <mergeCell ref="CX25:DS25"/>
    <mergeCell ref="DT25:EO25"/>
    <mergeCell ref="EP25:FK25"/>
    <mergeCell ref="A22:BR22"/>
    <mergeCell ref="BS22:CA22"/>
    <mergeCell ref="CB22:CW22"/>
    <mergeCell ref="CX22:DS22"/>
    <mergeCell ref="DT22:EO22"/>
    <mergeCell ref="EP22:FK22"/>
    <mergeCell ref="A23:BR23"/>
    <mergeCell ref="BS23:CA23"/>
    <mergeCell ref="CB23:CW23"/>
    <mergeCell ref="CX23:DS23"/>
    <mergeCell ref="DT23:EO23"/>
    <mergeCell ref="EP23:FK23"/>
    <mergeCell ref="A20:BR20"/>
    <mergeCell ref="BS20:CA20"/>
    <mergeCell ref="CB20:CW20"/>
    <mergeCell ref="CX20:DS20"/>
    <mergeCell ref="DT20:EO20"/>
    <mergeCell ref="EP20:FK20"/>
    <mergeCell ref="A21:BR21"/>
    <mergeCell ref="BS21:CA21"/>
    <mergeCell ref="CB21:CW21"/>
    <mergeCell ref="CX21:DS21"/>
    <mergeCell ref="DT21:EO21"/>
    <mergeCell ref="EP21:FK21"/>
    <mergeCell ref="A18:BR18"/>
    <mergeCell ref="BS18:CA18"/>
    <mergeCell ref="CB18:CW18"/>
    <mergeCell ref="CX18:DS18"/>
    <mergeCell ref="DT18:EO18"/>
    <mergeCell ref="EP18:FK18"/>
    <mergeCell ref="A19:BR19"/>
    <mergeCell ref="BS19:CA19"/>
    <mergeCell ref="CB19:CW19"/>
    <mergeCell ref="CX19:DS19"/>
    <mergeCell ref="DT19:EO19"/>
    <mergeCell ref="EP19:FK19"/>
    <mergeCell ref="A11:R11"/>
    <mergeCell ref="AB11:DS11"/>
    <mergeCell ref="DY11:EN11"/>
    <mergeCell ref="EP11:FK11"/>
    <mergeCell ref="DY13:EN13"/>
    <mergeCell ref="EP13:FK13"/>
    <mergeCell ref="A14:FK14"/>
    <mergeCell ref="A16:BR17"/>
    <mergeCell ref="BS16:CA17"/>
    <mergeCell ref="CB16:DS16"/>
    <mergeCell ref="DT16:EO17"/>
    <mergeCell ref="EP16:FK17"/>
    <mergeCell ref="CB17:CW17"/>
    <mergeCell ref="CX17:DS17"/>
    <mergeCell ref="A12:R12"/>
    <mergeCell ref="A13:R13"/>
    <mergeCell ref="DY7:EN7"/>
    <mergeCell ref="EP7:FK7"/>
    <mergeCell ref="A8:R8"/>
    <mergeCell ref="AB8:DS8"/>
    <mergeCell ref="DY8:EN8"/>
    <mergeCell ref="EP8:FK8"/>
    <mergeCell ref="A9:R9"/>
    <mergeCell ref="AB9:DS9"/>
    <mergeCell ref="DY9:EN9"/>
    <mergeCell ref="EP9:FK9"/>
    <mergeCell ref="A2:FK2"/>
    <mergeCell ref="EP4:FK4"/>
    <mergeCell ref="BS5:BW5"/>
    <mergeCell ref="BX5:CJ5"/>
    <mergeCell ref="CK5:CP5"/>
    <mergeCell ref="CQ5:CS5"/>
    <mergeCell ref="DY5:EN5"/>
    <mergeCell ref="EP5:FK5"/>
    <mergeCell ref="DY6:EN6"/>
    <mergeCell ref="EP6:FK6"/>
  </mergeCells>
  <pageMargins left="0.78740157480314965" right="0.31496062992125984" top="0.59055118110236227" bottom="0.39370078740157483" header="0.19685039370078741" footer="0.51181102362204722"/>
  <pageSetup paperSize="9" scale="5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 2_5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Хромов</dc:creator>
  <cp:lastModifiedBy>Пользователь Windows</cp:lastModifiedBy>
  <cp:revision>211</cp:revision>
  <cp:lastPrinted>2024-03-04T13:09:17Z</cp:lastPrinted>
  <dcterms:created xsi:type="dcterms:W3CDTF">2024-02-26T13:42:22Z</dcterms:created>
  <dcterms:modified xsi:type="dcterms:W3CDTF">2024-09-15T14:08:28Z</dcterms:modified>
  <dc:language>ru-RU</dc:language>
</cp:coreProperties>
</file>